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795" yWindow="105" windowWidth="14370" windowHeight="12750" tabRatio="879" firstSheet="1" activeTab="5"/>
  </bookViews>
  <sheets>
    <sheet name="т1 " sheetId="104" state="hidden" r:id="rId1"/>
    <sheet name="т2" sheetId="96" r:id="rId2"/>
    <sheet name="т3" sheetId="105" state="hidden" r:id="rId3"/>
    <sheet name="т4" sheetId="98" state="hidden" r:id="rId4"/>
    <sheet name="т5" sheetId="101" state="hidden" r:id="rId5"/>
    <sheet name="т6" sheetId="100" r:id="rId6"/>
  </sheets>
  <externalReferences>
    <externalReference r:id="rId7"/>
  </externalReferences>
  <definedNames>
    <definedName name="_xlnm.Print_Titles" localSheetId="0">'т1 '!$21:$21</definedName>
    <definedName name="_xlnm.Print_Titles" localSheetId="1">т2!$7:$7</definedName>
    <definedName name="_xlnm.Print_Titles" localSheetId="3">т4!$6:$6</definedName>
    <definedName name="_xlnm.Print_Titles" localSheetId="4">т5!#REF!</definedName>
    <definedName name="_xlnm.Print_Titles" localSheetId="5">т6!$18:$18</definedName>
    <definedName name="_xlnm.Print_Area" localSheetId="0">'т1 '!$A$1:$P$53</definedName>
    <definedName name="_xlnm.Print_Area" localSheetId="1">т2!$A$1:$Q$10</definedName>
    <definedName name="_xlnm.Print_Area" localSheetId="3">т4!$A$1:$P$21</definedName>
    <definedName name="_xlnm.Print_Area" localSheetId="4">т5!$A$1:$P$26</definedName>
    <definedName name="_xlnm.Print_Area" localSheetId="5">т6!$A$1:$M$47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l="1"/>
  <c r="D22" i="100"/>
  <c r="D19" i="100"/>
  <c r="P10" i="96"/>
  <c r="C4" i="101" l="1"/>
  <c r="C3" i="98"/>
  <c r="J3" i="98"/>
  <c r="P21" i="98"/>
  <c r="C5" i="105"/>
  <c r="J4" i="101"/>
  <c r="J5" i="105"/>
  <c r="A7" i="100"/>
  <c r="A15" i="100"/>
  <c r="A6" i="100"/>
  <c r="P26" i="101"/>
  <c r="D20" i="100" l="1"/>
  <c r="D21" i="100" s="1"/>
  <c r="D24" i="100" s="1"/>
</calcChain>
</file>

<file path=xl/sharedStrings.xml><?xml version="1.0" encoding="utf-8"?>
<sst xmlns="http://schemas.openxmlformats.org/spreadsheetml/2006/main" count="900" uniqueCount="199">
  <si>
    <t>№ п/п</t>
  </si>
  <si>
    <t>…</t>
  </si>
  <si>
    <t>Наименование</t>
  </si>
  <si>
    <t>Подготовка и благоустройство территории ПС</t>
  </si>
  <si>
    <t>Постоянная часть</t>
  </si>
  <si>
    <t>Проектные работы</t>
  </si>
  <si>
    <t>Технические характеристики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</si>
  <si>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</si>
  <si>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</si>
  <si>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</si>
  <si>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</si>
  <si>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</si>
  <si>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</si>
  <si>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>тип ПС</t>
  </si>
  <si>
    <t>единиц</t>
  </si>
  <si>
    <t>общее описание</t>
  </si>
  <si>
    <t xml:space="preserve">Специальные переходы 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</si>
  <si>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</si>
  <si>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</si>
  <si>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</si>
  <si>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</si>
  <si>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</si>
  <si>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</si>
  <si>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</si>
  <si>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</si>
  <si>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</si>
  <si>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</si>
  <si>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</si>
  <si>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С-1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</si>
  <si>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</si>
  <si>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</si>
  <si>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</si>
  <si>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</si>
  <si>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</si>
  <si>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</si>
  <si>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</si>
  <si>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</si>
  <si>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</si>
  <si>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Итого объем финансовых потребностей, тыс рублей (без НДС)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</si>
  <si>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</si>
  <si>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</si>
  <si>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</si>
  <si>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</si>
  <si>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</si>
  <si>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</si>
  <si>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</si>
  <si>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</si>
  <si>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</si>
  <si>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</si>
  <si>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</si>
  <si>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</si>
  <si>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</si>
  <si>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</si>
  <si>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</si>
  <si>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</si>
  <si>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</si>
  <si>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</si>
  <si>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</si>
  <si>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</si>
  <si>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</si>
  <si>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</si>
  <si>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</si>
  <si>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</si>
  <si>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</si>
  <si>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</si>
  <si>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</si>
  <si>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</si>
  <si>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</si>
  <si>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</si>
  <si>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</si>
  <si>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</si>
  <si>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</si>
  <si>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</si>
  <si>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</si>
  <si>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</si>
  <si>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</si>
  <si>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</si>
  <si>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</si>
  <si>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</si>
  <si>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</si>
  <si>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</si>
  <si>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</si>
  <si>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</si>
  <si>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Количество</t>
  </si>
  <si>
    <t>3….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</si>
  <si>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</si>
  <si>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</si>
  <si>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</si>
  <si>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</si>
  <si>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Итого объем финансовых потребностей, тыс рублей (без НДС)</t>
  </si>
  <si>
    <t>Трасса прокладки КЛ</t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</si>
  <si>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</si>
  <si>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</si>
  <si>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</si>
  <si>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</si>
  <si>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</si>
  <si>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</si>
  <si>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</si>
  <si>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</si>
  <si>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</si>
  <si>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</si>
  <si>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</si>
  <si>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</si>
  <si>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</si>
  <si>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1.3</t>
  </si>
  <si>
    <t>4.2</t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</si>
  <si>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</si>
  <si>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</si>
  <si>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</si>
  <si>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</si>
  <si>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Чеченская Республика</t>
  </si>
  <si>
    <t>1.11</t>
  </si>
  <si>
    <t>В1-02</t>
  </si>
  <si>
    <t>Т1-04-1…6</t>
  </si>
  <si>
    <t>Р1-01-1…3</t>
  </si>
  <si>
    <t>Б1-16</t>
  </si>
  <si>
    <t>З1-02</t>
  </si>
  <si>
    <t>П1-02</t>
  </si>
  <si>
    <t xml:space="preserve">Таблица 1. </t>
  </si>
  <si>
    <t>7.4</t>
  </si>
  <si>
    <t>7.5</t>
  </si>
  <si>
    <t>Принятые индексы дефляторы</t>
  </si>
  <si>
    <t>(подпись)</t>
  </si>
  <si>
    <t>Таблица 3. Строительство КТП, РП 10(6) кВ</t>
  </si>
  <si>
    <t>Комплектные трансформаторные подстанции (КТП) 10(6) кВ</t>
  </si>
  <si>
    <t>КТП 1</t>
  </si>
  <si>
    <t>тип (киосковый, мачтовый, шкафной, столбовой, блочный), количество трансформаторов (1,2), номинальная мощность</t>
  </si>
  <si>
    <t>Т-3, Т-4, Т-5</t>
  </si>
  <si>
    <t>КТП 2</t>
  </si>
  <si>
    <t>Распределительные пункты (РП) 10(6) кВ</t>
  </si>
  <si>
    <t>РП 1</t>
  </si>
  <si>
    <t>количество ячеек</t>
  </si>
  <si>
    <t>Т-6</t>
  </si>
  <si>
    <t>РП 2</t>
  </si>
  <si>
    <t>Итого объем финансовых потребностей,                 тыс рублей (без НДС)</t>
  </si>
  <si>
    <t>Строительство ЛЭП-10 кВ. ВЛ=550м. АС-50.   песчанный карьер ЗАО "Иновационный строительный технопарк "Казбек" с.Дачу-Барзой Грозненский р-н ( договор № 931 от 16.12.2014г.) Технологическое присоединение.</t>
  </si>
  <si>
    <t>Составил: Начальник СДО УКС АО "Чеченэнерго"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</si>
  <si>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</si>
  <si>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</si>
  <si>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</si>
  <si>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</si>
  <si>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</si>
  <si>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</si>
  <si>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</si>
  <si>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</si>
  <si>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t>Инвестиционная программа АО Чеченэнерго</t>
  </si>
  <si>
    <t xml:space="preserve"> полное наименование субъекта электроэнергетики</t>
  </si>
  <si>
    <t xml:space="preserve">           реквизиты решения органа исполнительной власти, утвердившего инвестиционную программу</t>
  </si>
  <si>
    <t xml:space="preserve">       строительство и (или) реконструкция</t>
  </si>
  <si>
    <t>Год раскрытия информации:  2019</t>
  </si>
  <si>
    <t>Утвержденные плановые значения показателей приведены в соответствии с Приказом Минэнерго России от 11.12.2018 №20@</t>
  </si>
  <si>
    <r>
      <t xml:space="preserve">Тип инвестиционного проекта: </t>
    </r>
    <r>
      <rPr>
        <u/>
        <sz val="12"/>
        <rFont val="Times New Roman"/>
        <family val="1"/>
        <charset val="204"/>
      </rPr>
      <t>Реконструкция</t>
    </r>
  </si>
  <si>
    <t>рег.к.</t>
  </si>
  <si>
    <t>примечание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</si>
  <si>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</si>
  <si>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НДС 20%</t>
  </si>
  <si>
    <t>Модернизация ПС 110 кВ Ойсунгур (организация ССПИ, основного и резервного каналов связи)</t>
  </si>
  <si>
    <t>Наименование инвестиционного проекта: Модернизация ПС 110 кВ Ойсунгур (организация ССПИ, основного и резервного каналов связи)</t>
  </si>
  <si>
    <t>Наименование и реквизиты документа, согласно которому сформированы технические характеристики (параметры) инвестиционного проекта ОТР 28.06.2019</t>
  </si>
  <si>
    <t xml:space="preserve">Идентификатор инвестиционного проекта: </t>
  </si>
  <si>
    <t>J_Che250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</si>
  <si>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</si>
  <si>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</si>
  <si>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</si>
  <si>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 xml:space="preserve"> 1 ед.</t>
  </si>
  <si>
    <t xml:space="preserve">  </t>
  </si>
  <si>
    <t>Затраты на проектно-изыскательские работы для отдельных элементов электрических сетей</t>
  </si>
  <si>
    <t xml:space="preserve"> 1 объект</t>
  </si>
  <si>
    <t xml:space="preserve">   </t>
  </si>
  <si>
    <t>Наименование инвестиционного проекта: Разработка проектно-сметной документации по реконструкции ПС 110 кВ ГРП-110</t>
  </si>
  <si>
    <t>K_Che300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</si>
  <si>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</si>
  <si>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УНЦ РЗА и прочие шкафы (панели)</t>
  </si>
  <si>
    <t>Прочие шкафы (панели)</t>
  </si>
  <si>
    <t>И12-06</t>
  </si>
  <si>
    <t>Наименование: Прочие шкафы (панели)</t>
  </si>
  <si>
    <t>Затраты по УНЦ, млн. руб.: от 0,6 до 1,09</t>
  </si>
  <si>
    <t>П6-05</t>
  </si>
  <si>
    <t>Затраты по УНЦ, млн. руб .: от 0,6 до 1,09</t>
  </si>
  <si>
    <t>Тип инвестиционного проекта: Реконструкция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</si>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</sst>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_)"/>
    <numFmt numFmtId="170" formatCode="#\ ##0.00"/>
    <numFmt numFmtId="171" formatCode="0.0_)"/>
    <numFmt numFmtId="172" formatCode="0.0"/>
  </numFmts>
  <fonts count="57" x14ac:knownFonts="1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sz val="10"/>
      <name val="Times New Roman"/>
      <family val="1"/>
      <charset val="204"/>
    </font>
    <font>
      <sz val="11"/>
      <name val="Arial"/>
      <family val="1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i/>
      <vertAlign val="subscript"/>
      <sz val="1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1">
    <xf numFmtId="0" fontId="0" fillId="0" borderId="0"/>
    <xf numFmtId="0" fontId="43" fillId="0" borderId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10" borderId="0" applyNumberFormat="0" applyBorder="0" applyAlignment="0" applyProtection="0"/>
    <xf numFmtId="0" fontId="7" fillId="4" borderId="1" applyNumberFormat="0" applyAlignment="0" applyProtection="0"/>
    <xf numFmtId="0" fontId="8" fillId="11" borderId="2" applyNumberFormat="0" applyAlignment="0" applyProtection="0"/>
    <xf numFmtId="0" fontId="9" fillId="11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2" borderId="7" applyNumberFormat="0" applyAlignment="0" applyProtection="0"/>
    <xf numFmtId="0" fontId="15" fillId="0" borderId="0" applyNumberFormat="0" applyFill="0" applyBorder="0" applyAlignment="0" applyProtection="0"/>
    <xf numFmtId="0" fontId="16" fillId="13" borderId="0" applyNumberFormat="0" applyBorder="0" applyAlignment="0" applyProtection="0"/>
    <xf numFmtId="0" fontId="44" fillId="0" borderId="0"/>
    <xf numFmtId="0" fontId="24" fillId="0" borderId="0"/>
    <xf numFmtId="0" fontId="22" fillId="0" borderId="0"/>
    <xf numFmtId="0" fontId="3" fillId="0" borderId="0"/>
    <xf numFmtId="0" fontId="24" fillId="0" borderId="0"/>
    <xf numFmtId="169" fontId="37" fillId="0" borderId="0"/>
    <xf numFmtId="0" fontId="45" fillId="0" borderId="0"/>
    <xf numFmtId="0" fontId="45" fillId="0" borderId="0"/>
    <xf numFmtId="0" fontId="44" fillId="0" borderId="0"/>
    <xf numFmtId="0" fontId="44" fillId="0" borderId="0"/>
    <xf numFmtId="0" fontId="44" fillId="0" borderId="0"/>
    <xf numFmtId="0" fontId="46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14" borderId="8" applyNumberFormat="0" applyFont="0" applyAlignment="0" applyProtection="0"/>
    <xf numFmtId="9" fontId="34" fillId="0" borderId="0" applyFon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166" fontId="24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1" fillId="3" borderId="0" applyNumberFormat="0" applyBorder="0" applyAlignment="0" applyProtection="0"/>
  </cellStyleXfs>
  <cellXfs count="173">
    <xf numFmtId="0" fontId="0" fillId="0" borderId="0" xfId="0"/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28" applyFont="1" applyBorder="1" applyAlignment="1">
      <alignment horizontal="center" vertical="center" wrapText="1"/>
    </xf>
    <xf numFmtId="0" fontId="3" fillId="0" borderId="10" xfId="28" applyFont="1" applyFill="1" applyBorder="1" applyAlignment="1">
      <alignment horizontal="center" vertical="center"/>
    </xf>
    <xf numFmtId="0" fontId="3" fillId="0" borderId="10" xfId="28" applyFont="1" applyBorder="1" applyAlignment="1">
      <alignment vertical="center" wrapText="1"/>
    </xf>
    <xf numFmtId="0" fontId="3" fillId="0" borderId="10" xfId="28" applyFont="1" applyBorder="1" applyAlignment="1">
      <alignment horizontal="left" vertical="center" wrapText="1"/>
    </xf>
    <xf numFmtId="0" fontId="29" fillId="0" borderId="0" xfId="0" applyFont="1" applyFill="1"/>
    <xf numFmtId="0" fontId="3" fillId="0" borderId="0" xfId="0" applyFont="1" applyFill="1" applyBorder="1" applyAlignment="1"/>
    <xf numFmtId="0" fontId="29" fillId="0" borderId="0" xfId="22" applyFont="1" applyAlignment="1">
      <alignment horizontal="right" vertical="center"/>
    </xf>
    <xf numFmtId="0" fontId="29" fillId="0" borderId="0" xfId="22" applyFont="1" applyAlignment="1">
      <alignment horizontal="right"/>
    </xf>
    <xf numFmtId="0" fontId="28" fillId="0" borderId="0" xfId="0" applyFont="1" applyFill="1" applyAlignment="1">
      <alignment vertical="center"/>
    </xf>
    <xf numFmtId="0" fontId="28" fillId="0" borderId="0" xfId="0" applyFont="1" applyFill="1" applyAlignment="1"/>
    <xf numFmtId="0" fontId="28" fillId="0" borderId="0" xfId="0" applyFont="1" applyFill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0" xfId="0" applyFont="1" applyFill="1" applyBorder="1"/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49" fontId="3" fillId="0" borderId="11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28" applyFont="1" applyFill="1" applyBorder="1" applyAlignment="1">
      <alignment horizontal="center" vertical="center" wrapText="1"/>
    </xf>
    <xf numFmtId="0" fontId="3" fillId="0" borderId="0" xfId="0" applyFont="1"/>
    <xf numFmtId="2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/>
    </xf>
    <xf numFmtId="4" fontId="3" fillId="0" borderId="10" xfId="0" applyNumberFormat="1" applyFont="1" applyFill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 wrapText="1"/>
    </xf>
    <xf numFmtId="2" fontId="35" fillId="15" borderId="10" xfId="0" applyNumberFormat="1" applyFont="1" applyFill="1" applyBorder="1" applyAlignment="1">
      <alignment horizontal="center" vertical="center" wrapText="1"/>
    </xf>
    <xf numFmtId="0" fontId="3" fillId="0" borderId="10" xfId="29" applyFont="1" applyFill="1" applyBorder="1" applyAlignment="1">
      <alignment horizontal="center" vertical="center" wrapText="1"/>
    </xf>
    <xf numFmtId="2" fontId="0" fillId="0" borderId="10" xfId="34" applyNumberFormat="1" applyFont="1" applyBorder="1" applyAlignment="1">
      <alignment horizontal="center" vertical="center"/>
    </xf>
    <xf numFmtId="168" fontId="0" fillId="0" borderId="10" xfId="34" applyNumberFormat="1" applyFon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36" fillId="15" borderId="1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168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49" fontId="47" fillId="0" borderId="10" xfId="28" applyNumberFormat="1" applyFont="1" applyFill="1" applyBorder="1" applyAlignment="1">
      <alignment horizontal="center" vertical="center" wrapText="1"/>
    </xf>
    <xf numFmtId="49" fontId="47" fillId="0" borderId="10" xfId="0" applyNumberFormat="1" applyFont="1" applyBorder="1" applyAlignment="1">
      <alignment horizontal="center" vertical="center"/>
    </xf>
    <xf numFmtId="49" fontId="47" fillId="0" borderId="1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wrapText="1"/>
    </xf>
    <xf numFmtId="3" fontId="3" fillId="0" borderId="10" xfId="0" applyNumberFormat="1" applyFont="1" applyFill="1" applyBorder="1" applyAlignment="1">
      <alignment horizontal="center"/>
    </xf>
    <xf numFmtId="0" fontId="48" fillId="0" borderId="0" xfId="0" applyFont="1" applyAlignment="1">
      <alignment horizontal="left"/>
    </xf>
    <xf numFmtId="49" fontId="48" fillId="0" borderId="0" xfId="0" applyNumberFormat="1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 wrapText="1"/>
    </xf>
    <xf numFmtId="0" fontId="47" fillId="0" borderId="10" xfId="0" applyFont="1" applyFill="1" applyBorder="1" applyAlignment="1">
      <alignment vertical="center" wrapText="1"/>
    </xf>
    <xf numFmtId="4" fontId="47" fillId="0" borderId="10" xfId="0" applyNumberFormat="1" applyFont="1" applyFill="1" applyBorder="1" applyAlignment="1">
      <alignment horizontal="center" vertical="center" wrapText="1"/>
    </xf>
    <xf numFmtId="4" fontId="47" fillId="0" borderId="10" xfId="0" applyNumberFormat="1" applyFont="1" applyFill="1" applyBorder="1" applyAlignment="1">
      <alignment horizontal="center" vertical="center"/>
    </xf>
    <xf numFmtId="0" fontId="48" fillId="0" borderId="0" xfId="0" applyFont="1" applyFill="1" applyAlignment="1">
      <alignment horizontal="center"/>
    </xf>
    <xf numFmtId="0" fontId="48" fillId="0" borderId="0" xfId="0" applyFont="1" applyFill="1" applyAlignment="1">
      <alignment wrapText="1"/>
    </xf>
    <xf numFmtId="0" fontId="48" fillId="0" borderId="0" xfId="0" applyFont="1" applyFill="1" applyAlignment="1">
      <alignment horizontal="center" wrapText="1"/>
    </xf>
    <xf numFmtId="3" fontId="48" fillId="0" borderId="0" xfId="0" applyNumberFormat="1" applyFont="1" applyFill="1" applyAlignment="1">
      <alignment horizontal="center"/>
    </xf>
    <xf numFmtId="0" fontId="48" fillId="0" borderId="0" xfId="0" applyFont="1" applyFill="1"/>
    <xf numFmtId="0" fontId="49" fillId="0" borderId="0" xfId="22" applyFont="1" applyFill="1" applyAlignment="1">
      <alignment horizontal="right" vertical="center"/>
    </xf>
    <xf numFmtId="0" fontId="49" fillId="0" borderId="0" xfId="22" applyFont="1" applyFill="1" applyAlignment="1">
      <alignment horizontal="right"/>
    </xf>
    <xf numFmtId="0" fontId="50" fillId="0" borderId="0" xfId="0" applyFont="1" applyFill="1" applyAlignment="1">
      <alignment vertical="center" wrapText="1"/>
    </xf>
    <xf numFmtId="0" fontId="48" fillId="0" borderId="0" xfId="0" applyFont="1" applyFill="1" applyBorder="1" applyAlignment="1">
      <alignment horizontal="center"/>
    </xf>
    <xf numFmtId="3" fontId="48" fillId="0" borderId="0" xfId="0" applyNumberFormat="1" applyFont="1" applyFill="1" applyBorder="1" applyAlignment="1">
      <alignment horizontal="center"/>
    </xf>
    <xf numFmtId="0" fontId="51" fillId="0" borderId="0" xfId="0" applyFont="1" applyFill="1" applyBorder="1" applyAlignment="1">
      <alignment horizontal="center" vertical="center" wrapText="1"/>
    </xf>
    <xf numFmtId="0" fontId="48" fillId="0" borderId="0" xfId="0" applyFont="1" applyFill="1" applyBorder="1" applyAlignment="1">
      <alignment horizontal="center" vertical="center"/>
    </xf>
    <xf numFmtId="0" fontId="48" fillId="0" borderId="10" xfId="28" applyFont="1" applyFill="1" applyBorder="1" applyAlignment="1">
      <alignment horizontal="center" vertical="center" wrapText="1"/>
    </xf>
    <xf numFmtId="0" fontId="48" fillId="0" borderId="10" xfId="0" applyFont="1" applyFill="1" applyBorder="1" applyAlignment="1">
      <alignment horizontal="center" vertical="center" wrapText="1"/>
    </xf>
    <xf numFmtId="0" fontId="48" fillId="0" borderId="0" xfId="0" applyFont="1" applyFill="1" applyBorder="1"/>
    <xf numFmtId="0" fontId="48" fillId="0" borderId="0" xfId="0" applyFont="1" applyFill="1" applyBorder="1" applyAlignment="1">
      <alignment horizontal="center" wrapText="1"/>
    </xf>
    <xf numFmtId="0" fontId="52" fillId="0" borderId="10" xfId="0" applyFont="1" applyFill="1" applyBorder="1" applyAlignment="1">
      <alignment horizontal="left" vertical="center" wrapText="1"/>
    </xf>
    <xf numFmtId="4" fontId="48" fillId="0" borderId="0" xfId="0" applyNumberFormat="1" applyFont="1" applyFill="1" applyAlignment="1">
      <alignment horizontal="center"/>
    </xf>
    <xf numFmtId="0" fontId="47" fillId="0" borderId="10" xfId="0" applyFont="1" applyFill="1" applyBorder="1" applyAlignment="1">
      <alignment horizontal="left" vertical="center" wrapText="1"/>
    </xf>
    <xf numFmtId="0" fontId="53" fillId="0" borderId="0" xfId="0" applyFont="1" applyFill="1" applyBorder="1" applyAlignment="1">
      <alignment horizontal="center" vertical="center" wrapText="1"/>
    </xf>
    <xf numFmtId="0" fontId="48" fillId="0" borderId="0" xfId="0" applyFont="1" applyFill="1" applyAlignment="1">
      <alignment horizontal="center" vertical="center" wrapText="1"/>
    </xf>
    <xf numFmtId="0" fontId="47" fillId="0" borderId="0" xfId="0" applyFont="1" applyFill="1" applyBorder="1" applyAlignment="1">
      <alignment horizontal="left" vertical="center" wrapText="1"/>
    </xf>
    <xf numFmtId="0" fontId="48" fillId="0" borderId="0" xfId="0" applyFont="1" applyFill="1" applyBorder="1" applyAlignment="1">
      <alignment vertical="center" wrapText="1"/>
    </xf>
    <xf numFmtId="0" fontId="48" fillId="0" borderId="0" xfId="0" applyFont="1" applyFill="1" applyBorder="1" applyAlignment="1">
      <alignment vertical="center"/>
    </xf>
    <xf numFmtId="0" fontId="54" fillId="0" borderId="0" xfId="0" applyFont="1" applyFill="1" applyBorder="1" applyAlignment="1">
      <alignment vertical="center" wrapText="1"/>
    </xf>
    <xf numFmtId="0" fontId="48" fillId="0" borderId="0" xfId="0" applyFont="1" applyFill="1" applyBorder="1" applyAlignment="1">
      <alignment horizontal="center" wrapText="1"/>
    </xf>
    <xf numFmtId="0" fontId="3" fillId="0" borderId="0" xfId="29" applyFont="1" applyFill="1" applyAlignment="1"/>
    <xf numFmtId="0" fontId="3" fillId="0" borderId="0" xfId="30" applyFont="1" applyAlignment="1">
      <alignment vertical="center"/>
    </xf>
    <xf numFmtId="3" fontId="47" fillId="0" borderId="10" xfId="0" applyNumberFormat="1" applyFont="1" applyBorder="1" applyAlignment="1">
      <alignment horizontal="center" vertical="center" wrapText="1"/>
    </xf>
    <xf numFmtId="4" fontId="47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0" fontId="55" fillId="0" borderId="19" xfId="0" applyFont="1" applyFill="1" applyBorder="1" applyAlignment="1">
      <alignment horizontal="center" vertical="center" wrapText="1"/>
    </xf>
    <xf numFmtId="0" fontId="55" fillId="0" borderId="20" xfId="0" applyFont="1" applyFill="1" applyBorder="1" applyAlignment="1">
      <alignment horizontal="center" vertical="center" wrapText="1"/>
    </xf>
    <xf numFmtId="0" fontId="55" fillId="0" borderId="21" xfId="0" applyFont="1" applyFill="1" applyBorder="1" applyAlignment="1">
      <alignment horizontal="center" vertical="center" wrapText="1"/>
    </xf>
    <xf numFmtId="0" fontId="0" fillId="0" borderId="10" xfId="0" applyFill="1" applyBorder="1"/>
    <xf numFmtId="1" fontId="55" fillId="0" borderId="19" xfId="0" applyNumberFormat="1" applyFont="1" applyFill="1" applyBorder="1" applyAlignment="1">
      <alignment horizontal="center" vertical="center" wrapText="1"/>
    </xf>
    <xf numFmtId="49" fontId="55" fillId="0" borderId="19" xfId="0" applyNumberFormat="1" applyFont="1" applyFill="1" applyBorder="1" applyAlignment="1">
      <alignment horizontal="center" vertical="center" wrapText="1"/>
    </xf>
    <xf numFmtId="2" fontId="55" fillId="0" borderId="19" xfId="0" applyNumberFormat="1" applyFont="1" applyFill="1" applyBorder="1" applyAlignment="1">
      <alignment horizontal="center" vertical="center"/>
    </xf>
    <xf numFmtId="170" fontId="55" fillId="0" borderId="19" xfId="0" applyNumberFormat="1" applyFont="1" applyFill="1" applyBorder="1" applyAlignment="1">
      <alignment horizontal="right" vertical="center"/>
    </xf>
    <xf numFmtId="170" fontId="55" fillId="0" borderId="21" xfId="0" applyNumberFormat="1" applyFont="1" applyFill="1" applyBorder="1" applyAlignment="1">
      <alignment horizontal="right" vertical="center"/>
    </xf>
    <xf numFmtId="172" fontId="25" fillId="0" borderId="10" xfId="22" applyNumberFormat="1" applyFont="1" applyFill="1" applyBorder="1" applyAlignment="1">
      <alignment horizontal="center" vertical="center"/>
    </xf>
    <xf numFmtId="0" fontId="47" fillId="0" borderId="10" xfId="22" applyFont="1" applyBorder="1" applyAlignment="1">
      <alignment horizontal="center" vertical="center"/>
    </xf>
    <xf numFmtId="171" fontId="47" fillId="0" borderId="10" xfId="22" applyNumberFormat="1" applyFont="1" applyFill="1" applyBorder="1" applyAlignment="1">
      <alignment horizontal="center" vertical="center"/>
    </xf>
    <xf numFmtId="0" fontId="47" fillId="0" borderId="10" xfId="22" applyFont="1" applyFill="1" applyBorder="1" applyAlignment="1">
      <alignment horizontal="center" vertical="center"/>
    </xf>
    <xf numFmtId="0" fontId="31" fillId="0" borderId="10" xfId="0" applyFont="1" applyFill="1" applyBorder="1" applyAlignment="1">
      <alignment horizontal="left" vertical="center"/>
    </xf>
    <xf numFmtId="3" fontId="47" fillId="0" borderId="10" xfId="0" applyNumberFormat="1" applyFont="1" applyFill="1" applyBorder="1" applyAlignment="1">
      <alignment horizontal="center" vertical="center" wrapText="1"/>
    </xf>
    <xf numFmtId="172" fontId="47" fillId="0" borderId="10" xfId="22" applyNumberFormat="1" applyFont="1" applyFill="1" applyBorder="1" applyAlignment="1">
      <alignment horizontal="center" vertical="center"/>
    </xf>
    <xf numFmtId="0" fontId="3" fillId="0" borderId="0" xfId="29" applyFont="1" applyFill="1" applyAlignment="1">
      <alignment horizontal="left"/>
    </xf>
    <xf numFmtId="0" fontId="25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center" wrapText="1"/>
    </xf>
    <xf numFmtId="0" fontId="28" fillId="0" borderId="0" xfId="0" applyFont="1" applyFill="1" applyAlignment="1">
      <alignment horizontal="center"/>
    </xf>
    <xf numFmtId="0" fontId="3" fillId="0" borderId="0" xfId="30" applyFont="1" applyAlignment="1">
      <alignment horizontal="center" vertical="center"/>
    </xf>
    <xf numFmtId="0" fontId="25" fillId="0" borderId="0" xfId="30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0" xfId="29" applyFont="1" applyFill="1" applyAlignment="1">
      <alignment wrapText="1"/>
    </xf>
    <xf numFmtId="0" fontId="3" fillId="0" borderId="0" xfId="0" applyFont="1" applyFill="1" applyAlignment="1">
      <alignment horizontal="left" vertical="center"/>
    </xf>
    <xf numFmtId="0" fontId="42" fillId="0" borderId="0" xfId="0" applyFont="1" applyFill="1" applyAlignment="1">
      <alignment horizontal="left" vertical="top"/>
    </xf>
    <xf numFmtId="0" fontId="3" fillId="0" borderId="12" xfId="0" applyFont="1" applyFill="1" applyBorder="1" applyAlignment="1">
      <alignment horizontal="left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1" fillId="0" borderId="16" xfId="0" applyFont="1" applyBorder="1" applyAlignment="1">
      <alignment horizontal="left" vertical="center" wrapText="1"/>
    </xf>
    <xf numFmtId="0" fontId="31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5" fillId="0" borderId="0" xfId="0" applyFont="1" applyBorder="1" applyAlignment="1">
      <alignment horizontal="left" vertical="center"/>
    </xf>
    <xf numFmtId="0" fontId="31" fillId="0" borderId="0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left" vertical="center" wrapText="1"/>
    </xf>
    <xf numFmtId="0" fontId="55" fillId="0" borderId="19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48" fillId="0" borderId="0" xfId="0" applyFont="1" applyAlignment="1">
      <alignment horizontal="left"/>
    </xf>
    <xf numFmtId="0" fontId="48" fillId="0" borderId="0" xfId="0" applyFont="1" applyFill="1" applyBorder="1" applyAlignment="1">
      <alignment horizontal="center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50" fillId="0" borderId="0" xfId="0" applyFont="1" applyFill="1" applyAlignment="1">
      <alignment horizontal="center" vertical="center" wrapText="1"/>
    </xf>
    <xf numFmtId="0" fontId="3" fillId="0" borderId="0" xfId="30" applyFont="1" applyAlignment="1">
      <alignment horizontal="left" vertical="center"/>
    </xf>
    <xf numFmtId="0" fontId="3" fillId="0" borderId="13" xfId="28" applyFont="1" applyFill="1" applyBorder="1" applyAlignment="1">
      <alignment horizontal="center" vertical="center" wrapText="1"/>
    </xf>
    <xf numFmtId="0" fontId="3" fillId="0" borderId="14" xfId="28" applyFont="1" applyFill="1" applyBorder="1" applyAlignment="1">
      <alignment horizontal="center" vertical="center" wrapText="1"/>
    </xf>
    <xf numFmtId="0" fontId="3" fillId="0" borderId="15" xfId="28" applyFont="1" applyFill="1" applyBorder="1" applyAlignment="1">
      <alignment horizontal="center" vertical="center" wrapText="1"/>
    </xf>
    <xf numFmtId="4" fontId="47" fillId="0" borderId="13" xfId="0" applyNumberFormat="1" applyFont="1" applyBorder="1" applyAlignment="1">
      <alignment horizontal="center" vertical="center" wrapText="1"/>
    </xf>
    <xf numFmtId="4" fontId="47" fillId="0" borderId="14" xfId="0" applyNumberFormat="1" applyFont="1" applyBorder="1" applyAlignment="1">
      <alignment horizontal="center" vertical="center" wrapText="1"/>
    </xf>
    <xf numFmtId="4" fontId="47" fillId="0" borderId="15" xfId="0" applyNumberFormat="1" applyFont="1" applyBorder="1" applyAlignment="1">
      <alignment horizontal="center" vertical="center" wrapText="1"/>
    </xf>
  </cellXfs>
  <cellStyles count="41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6 2 2" xfId="29"/>
    <cellStyle name="Обычный 7" xfId="30"/>
    <cellStyle name="Плохой" xfId="31" builtinId="27" customBuiltin="1"/>
    <cellStyle name="Пояснение" xfId="32" builtinId="53" customBuiltin="1"/>
    <cellStyle name="Примечание" xfId="33" builtinId="10" customBuiltin="1"/>
    <cellStyle name="Процентный" xfId="34" builtinId="5"/>
    <cellStyle name="Связанная ячейка" xfId="35" builtinId="24" customBuiltin="1"/>
    <cellStyle name="Текст предупреждения" xfId="36" builtinId="11" customBuiltin="1"/>
    <cellStyle name="Финансовый 2" xfId="37"/>
    <cellStyle name="Финансовый 2 2 2 2 2" xfId="38"/>
    <cellStyle name="Финансовый 3" xfId="39"/>
    <cellStyle name="Хороший" xfId="40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view="pageBreakPreview" zoomScale="70" zoomScaleNormal="70" zoomScaleSheetLayoutView="70" workbookViewId="0">
      <selection activeCell="A11" sqref="A11:P11"/>
    </sheetView>
  </sheetViews>
  <sheetFormatPr defaultRowHeight="15.75" x14ac:dyDescent="0.25"/>
  <cols>
    <col min="1" max="1" width="8.625" style="4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40" customWidth="1"/>
    <col min="8" max="8" width="16.75" style="4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P1" s="33" t="s">
        <v>33</v>
      </c>
    </row>
    <row r="2" spans="1:33" ht="18.75" x14ac:dyDescent="0.3">
      <c r="P2" s="34" t="s">
        <v>31</v>
      </c>
    </row>
    <row r="3" spans="1:33" ht="18.75" x14ac:dyDescent="0.3">
      <c r="P3" s="34" t="s">
        <v>32</v>
      </c>
    </row>
    <row r="4" spans="1:33" ht="57" customHeight="1" x14ac:dyDescent="0.25">
      <c r="A4" s="127" t="s">
        <v>34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37"/>
      <c r="R4" s="37"/>
      <c r="S4" s="37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</row>
    <row r="5" spans="1:33" ht="18.75" x14ac:dyDescent="0.3">
      <c r="A5" s="128"/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</row>
    <row r="6" spans="1:33" x14ac:dyDescent="0.25">
      <c r="A6" s="129" t="s">
        <v>145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</row>
    <row r="7" spans="1:33" x14ac:dyDescent="0.25">
      <c r="A7" s="130" t="s">
        <v>146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</row>
    <row r="8" spans="1:33" x14ac:dyDescent="0.25">
      <c r="A8" s="131" t="s">
        <v>149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</row>
    <row r="9" spans="1:33" ht="37.5" customHeight="1" x14ac:dyDescent="0.25">
      <c r="A9" s="132" t="s">
        <v>157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</row>
    <row r="10" spans="1:33" ht="21" customHeight="1" x14ac:dyDescent="0.25">
      <c r="A10" s="104" t="s">
        <v>159</v>
      </c>
      <c r="B10" s="104"/>
      <c r="C10" s="104"/>
      <c r="D10" s="104" t="s">
        <v>160</v>
      </c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</row>
    <row r="11" spans="1:33" ht="21" customHeight="1" x14ac:dyDescent="0.25">
      <c r="A11" s="133" t="s">
        <v>150</v>
      </c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/>
    </row>
    <row r="12" spans="1:33" ht="21" customHeight="1" x14ac:dyDescent="0.25">
      <c r="A12" s="134" t="s">
        <v>147</v>
      </c>
      <c r="B12" s="134"/>
      <c r="C12" s="134"/>
      <c r="D12" s="134"/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34"/>
      <c r="P12" s="134"/>
    </row>
    <row r="13" spans="1:33" ht="21" customHeight="1" x14ac:dyDescent="0.25">
      <c r="A13" s="125" t="s">
        <v>110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</row>
    <row r="14" spans="1:33" ht="21" customHeight="1" x14ac:dyDescent="0.25">
      <c r="A14" s="125" t="s">
        <v>151</v>
      </c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  <c r="O14" s="125"/>
      <c r="P14" s="125"/>
    </row>
    <row r="15" spans="1:33" s="31" customFormat="1" ht="21" customHeight="1" x14ac:dyDescent="0.3">
      <c r="A15" s="126" t="s">
        <v>148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7"/>
      <c r="R15" s="17"/>
      <c r="S15" s="17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6" spans="1:33" ht="38.25" customHeight="1" x14ac:dyDescent="0.25">
      <c r="A16" s="135" t="s">
        <v>118</v>
      </c>
      <c r="B16" s="135"/>
      <c r="C16" s="135"/>
      <c r="D16" s="135"/>
      <c r="E16" s="135"/>
      <c r="F16" s="135"/>
      <c r="G16" s="135"/>
      <c r="H16" s="135"/>
      <c r="I16" s="135"/>
      <c r="J16" s="135"/>
      <c r="K16" s="135"/>
      <c r="L16" s="135"/>
      <c r="M16" s="135"/>
      <c r="N16" s="135"/>
      <c r="O16" s="135"/>
      <c r="P16" s="135"/>
    </row>
    <row r="17" spans="1:20" ht="15" customHeight="1" x14ac:dyDescent="0.25">
      <c r="A17" s="136" t="s">
        <v>0</v>
      </c>
      <c r="B17" s="137" t="s">
        <v>2</v>
      </c>
      <c r="C17" s="138" t="s">
        <v>29</v>
      </c>
      <c r="D17" s="138"/>
      <c r="E17" s="138"/>
      <c r="F17" s="138"/>
      <c r="G17" s="138"/>
      <c r="H17" s="138"/>
      <c r="I17" s="138"/>
      <c r="J17" s="138" t="s">
        <v>30</v>
      </c>
      <c r="K17" s="138"/>
      <c r="L17" s="138"/>
      <c r="M17" s="138"/>
      <c r="N17" s="138"/>
      <c r="O17" s="138"/>
      <c r="P17" s="138"/>
      <c r="Q17" s="32"/>
    </row>
    <row r="18" spans="1:20" ht="41.25" customHeight="1" x14ac:dyDescent="0.25">
      <c r="A18" s="136"/>
      <c r="B18" s="137"/>
      <c r="C18" s="139" t="s">
        <v>154</v>
      </c>
      <c r="D18" s="140"/>
      <c r="E18" s="140"/>
      <c r="F18" s="140"/>
      <c r="G18" s="140"/>
      <c r="H18" s="140"/>
      <c r="I18" s="141"/>
      <c r="J18" s="139" t="s">
        <v>158</v>
      </c>
      <c r="K18" s="140"/>
      <c r="L18" s="140"/>
      <c r="M18" s="140"/>
      <c r="N18" s="140"/>
      <c r="O18" s="140"/>
      <c r="P18" s="141"/>
      <c r="Q18" s="32"/>
    </row>
    <row r="19" spans="1:20" ht="33.75" customHeight="1" x14ac:dyDescent="0.25">
      <c r="A19" s="136"/>
      <c r="B19" s="137"/>
      <c r="C19" s="137" t="s">
        <v>9</v>
      </c>
      <c r="D19" s="137"/>
      <c r="E19" s="137"/>
      <c r="F19" s="137"/>
      <c r="G19" s="137" t="s">
        <v>88</v>
      </c>
      <c r="H19" s="147"/>
      <c r="I19" s="147"/>
      <c r="J19" s="137" t="s">
        <v>9</v>
      </c>
      <c r="K19" s="137"/>
      <c r="L19" s="137"/>
      <c r="M19" s="137"/>
      <c r="N19" s="137" t="s">
        <v>88</v>
      </c>
      <c r="O19" s="147"/>
      <c r="P19" s="147"/>
    </row>
    <row r="20" spans="1:20" s="7" customFormat="1" ht="63" x14ac:dyDescent="0.25">
      <c r="A20" s="136"/>
      <c r="B20" s="137"/>
      <c r="C20" s="50" t="s">
        <v>21</v>
      </c>
      <c r="D20" s="50" t="s">
        <v>6</v>
      </c>
      <c r="E20" s="50" t="s">
        <v>83</v>
      </c>
      <c r="F20" s="50" t="s">
        <v>7</v>
      </c>
      <c r="G20" s="50" t="s">
        <v>10</v>
      </c>
      <c r="H20" s="50" t="s">
        <v>37</v>
      </c>
      <c r="I20" s="11" t="s">
        <v>36</v>
      </c>
      <c r="J20" s="50" t="s">
        <v>21</v>
      </c>
      <c r="K20" s="50" t="s">
        <v>6</v>
      </c>
      <c r="L20" s="50" t="s">
        <v>83</v>
      </c>
      <c r="M20" s="50" t="s">
        <v>7</v>
      </c>
      <c r="N20" s="50" t="s">
        <v>10</v>
      </c>
      <c r="O20" s="50" t="s">
        <v>37</v>
      </c>
      <c r="P20" s="11" t="s">
        <v>36</v>
      </c>
      <c r="Q20" s="10"/>
    </row>
    <row r="21" spans="1:20" s="10" customFormat="1" x14ac:dyDescent="0.25">
      <c r="A21" s="49">
        <v>1</v>
      </c>
      <c r="B21" s="50">
        <v>2</v>
      </c>
      <c r="C21" s="49">
        <v>3</v>
      </c>
      <c r="D21" s="50">
        <v>4</v>
      </c>
      <c r="E21" s="49">
        <v>5</v>
      </c>
      <c r="F21" s="50">
        <v>6</v>
      </c>
      <c r="G21" s="49">
        <v>7</v>
      </c>
      <c r="H21" s="50">
        <v>8</v>
      </c>
      <c r="I21" s="49">
        <v>9</v>
      </c>
      <c r="J21" s="50">
        <v>10</v>
      </c>
      <c r="K21" s="49">
        <v>11</v>
      </c>
      <c r="L21" s="50">
        <v>12</v>
      </c>
      <c r="M21" s="49">
        <v>13</v>
      </c>
      <c r="N21" s="50">
        <v>14</v>
      </c>
      <c r="O21" s="49">
        <v>15</v>
      </c>
      <c r="P21" s="50">
        <v>16</v>
      </c>
    </row>
    <row r="22" spans="1:20" s="7" customFormat="1" ht="47.25" x14ac:dyDescent="0.25">
      <c r="A22" s="49">
        <v>1</v>
      </c>
      <c r="B22" s="12" t="s">
        <v>81</v>
      </c>
      <c r="C22" s="50" t="s">
        <v>87</v>
      </c>
      <c r="D22" s="50" t="s">
        <v>87</v>
      </c>
      <c r="E22" s="50" t="s">
        <v>87</v>
      </c>
      <c r="F22" s="50" t="s">
        <v>87</v>
      </c>
      <c r="G22" s="50" t="s">
        <v>87</v>
      </c>
      <c r="H22" s="50" t="s">
        <v>87</v>
      </c>
      <c r="I22" s="50" t="s">
        <v>87</v>
      </c>
      <c r="J22" s="50" t="s">
        <v>87</v>
      </c>
      <c r="K22" s="50" t="s">
        <v>87</v>
      </c>
      <c r="L22" s="50" t="s">
        <v>87</v>
      </c>
      <c r="M22" s="50" t="s">
        <v>87</v>
      </c>
      <c r="N22" s="50" t="s">
        <v>87</v>
      </c>
      <c r="O22" s="50" t="s">
        <v>87</v>
      </c>
      <c r="P22" s="50" t="s">
        <v>87</v>
      </c>
    </row>
    <row r="23" spans="1:20" s="7" customFormat="1" ht="71.25" customHeight="1" x14ac:dyDescent="0.25">
      <c r="A23" s="49" t="s">
        <v>64</v>
      </c>
      <c r="B23" s="13" t="s">
        <v>48</v>
      </c>
      <c r="C23" s="50"/>
      <c r="D23" s="50" t="s">
        <v>19</v>
      </c>
      <c r="E23" s="50">
        <v>2</v>
      </c>
      <c r="F23" s="50" t="s">
        <v>45</v>
      </c>
      <c r="G23" s="64" t="s">
        <v>112</v>
      </c>
      <c r="H23" s="60"/>
      <c r="I23" s="63"/>
      <c r="J23" s="50"/>
      <c r="K23" s="50" t="s">
        <v>19</v>
      </c>
      <c r="L23" s="50">
        <v>2</v>
      </c>
      <c r="M23" s="50" t="s">
        <v>45</v>
      </c>
      <c r="N23" s="64" t="s">
        <v>112</v>
      </c>
      <c r="O23" s="60"/>
      <c r="P23" s="63"/>
      <c r="T23" s="7" t="s">
        <v>156</v>
      </c>
    </row>
    <row r="24" spans="1:20" s="7" customFormat="1" ht="63" x14ac:dyDescent="0.25">
      <c r="A24" s="49" t="s">
        <v>65</v>
      </c>
      <c r="B24" s="13" t="s">
        <v>49</v>
      </c>
      <c r="C24" s="50"/>
      <c r="D24" s="50" t="s">
        <v>19</v>
      </c>
      <c r="E24" s="50"/>
      <c r="F24" s="50" t="s">
        <v>45</v>
      </c>
      <c r="G24" s="14" t="s">
        <v>25</v>
      </c>
      <c r="H24" s="8"/>
      <c r="I24" s="9"/>
      <c r="J24" s="50"/>
      <c r="K24" s="50" t="s">
        <v>19</v>
      </c>
      <c r="L24" s="50"/>
      <c r="M24" s="50" t="s">
        <v>45</v>
      </c>
      <c r="N24" s="14" t="s">
        <v>25</v>
      </c>
      <c r="O24" s="8"/>
      <c r="P24" s="9"/>
    </row>
    <row r="25" spans="1:20" s="7" customFormat="1" ht="15" customHeight="1" x14ac:dyDescent="0.25">
      <c r="A25" s="45"/>
      <c r="B25" s="13" t="s">
        <v>1</v>
      </c>
      <c r="C25" s="50"/>
      <c r="D25" s="50"/>
      <c r="E25" s="50"/>
      <c r="F25" s="50"/>
      <c r="G25" s="14"/>
      <c r="H25" s="8"/>
      <c r="I25" s="9"/>
      <c r="J25" s="50"/>
      <c r="K25" s="50"/>
      <c r="L25" s="50"/>
      <c r="M25" s="50"/>
      <c r="N25" s="14"/>
      <c r="O25" s="8"/>
      <c r="P25" s="9"/>
    </row>
    <row r="26" spans="1:20" s="17" customFormat="1" ht="47.25" x14ac:dyDescent="0.25">
      <c r="A26" s="46">
        <v>2</v>
      </c>
      <c r="B26" s="12" t="s">
        <v>20</v>
      </c>
      <c r="C26" s="50"/>
      <c r="D26" s="50"/>
      <c r="E26" s="50"/>
      <c r="F26" s="50" t="s">
        <v>87</v>
      </c>
      <c r="G26" s="64" t="s">
        <v>113</v>
      </c>
      <c r="H26" s="60"/>
      <c r="I26" s="63"/>
      <c r="J26" s="50"/>
      <c r="K26" s="50"/>
      <c r="L26" s="50"/>
      <c r="M26" s="50" t="s">
        <v>87</v>
      </c>
      <c r="N26" s="64" t="s">
        <v>113</v>
      </c>
      <c r="O26" s="60"/>
      <c r="P26" s="63"/>
    </row>
    <row r="27" spans="1:20" s="17" customFormat="1" ht="46.5" customHeight="1" x14ac:dyDescent="0.25">
      <c r="A27" s="46" t="s">
        <v>66</v>
      </c>
      <c r="B27" s="13" t="s">
        <v>46</v>
      </c>
      <c r="C27" s="50"/>
      <c r="D27" s="59" t="s">
        <v>95</v>
      </c>
      <c r="E27" s="50"/>
      <c r="F27" s="50" t="s">
        <v>45</v>
      </c>
      <c r="G27" s="14" t="s">
        <v>24</v>
      </c>
      <c r="H27" s="19"/>
      <c r="I27" s="16"/>
      <c r="J27" s="50"/>
      <c r="K27" s="59" t="s">
        <v>95</v>
      </c>
      <c r="L27" s="50"/>
      <c r="M27" s="50" t="s">
        <v>45</v>
      </c>
      <c r="N27" s="14" t="s">
        <v>24</v>
      </c>
      <c r="O27" s="19"/>
      <c r="P27" s="16"/>
    </row>
    <row r="28" spans="1:20" s="17" customFormat="1" ht="49.5" customHeight="1" x14ac:dyDescent="0.25">
      <c r="A28" s="46" t="s">
        <v>67</v>
      </c>
      <c r="B28" s="13" t="s">
        <v>47</v>
      </c>
      <c r="C28" s="50"/>
      <c r="D28" s="59" t="s">
        <v>95</v>
      </c>
      <c r="E28" s="50"/>
      <c r="F28" s="50" t="s">
        <v>45</v>
      </c>
      <c r="G28" s="14" t="s">
        <v>24</v>
      </c>
      <c r="H28" s="19"/>
      <c r="I28" s="16"/>
      <c r="J28" s="50"/>
      <c r="K28" s="59" t="s">
        <v>95</v>
      </c>
      <c r="L28" s="50"/>
      <c r="M28" s="50" t="s">
        <v>45</v>
      </c>
      <c r="N28" s="14" t="s">
        <v>24</v>
      </c>
      <c r="O28" s="19"/>
      <c r="P28" s="16"/>
    </row>
    <row r="29" spans="1:20" s="17" customFormat="1" ht="16.5" customHeight="1" x14ac:dyDescent="0.25">
      <c r="A29" s="46"/>
      <c r="B29" s="13" t="s">
        <v>1</v>
      </c>
      <c r="C29" s="50"/>
      <c r="D29" s="59"/>
      <c r="E29" s="50"/>
      <c r="F29" s="50"/>
      <c r="G29" s="14"/>
      <c r="H29" s="19"/>
      <c r="I29" s="16"/>
      <c r="J29" s="50"/>
      <c r="K29" s="59"/>
      <c r="L29" s="50"/>
      <c r="M29" s="50"/>
      <c r="N29" s="14"/>
      <c r="O29" s="19"/>
      <c r="P29" s="16"/>
    </row>
    <row r="30" spans="1:20" s="17" customFormat="1" ht="47.25" x14ac:dyDescent="0.25">
      <c r="A30" s="46" t="s">
        <v>68</v>
      </c>
      <c r="B30" s="13" t="s">
        <v>98</v>
      </c>
      <c r="C30" s="50" t="s">
        <v>87</v>
      </c>
      <c r="D30" s="50" t="s">
        <v>87</v>
      </c>
      <c r="E30" s="50" t="s">
        <v>87</v>
      </c>
      <c r="F30" s="50" t="s">
        <v>87</v>
      </c>
      <c r="G30" s="50" t="s">
        <v>87</v>
      </c>
      <c r="H30" s="50" t="s">
        <v>87</v>
      </c>
      <c r="I30" s="50" t="s">
        <v>87</v>
      </c>
      <c r="J30" s="50" t="s">
        <v>87</v>
      </c>
      <c r="K30" s="50" t="s">
        <v>87</v>
      </c>
      <c r="L30" s="50" t="s">
        <v>87</v>
      </c>
      <c r="M30" s="50" t="s">
        <v>87</v>
      </c>
      <c r="N30" s="50" t="s">
        <v>87</v>
      </c>
      <c r="O30" s="50" t="s">
        <v>87</v>
      </c>
      <c r="P30" s="50" t="s">
        <v>87</v>
      </c>
    </row>
    <row r="31" spans="1:20" s="17" customFormat="1" x14ac:dyDescent="0.25">
      <c r="A31" s="46" t="s">
        <v>70</v>
      </c>
      <c r="B31" s="13" t="s">
        <v>50</v>
      </c>
      <c r="C31" s="50"/>
      <c r="D31" s="50"/>
      <c r="E31" s="50"/>
      <c r="F31" s="50" t="s">
        <v>14</v>
      </c>
      <c r="G31" s="64" t="s">
        <v>114</v>
      </c>
      <c r="H31" s="60"/>
      <c r="I31" s="58"/>
      <c r="J31" s="50"/>
      <c r="K31" s="50"/>
      <c r="L31" s="50"/>
      <c r="M31" s="50" t="s">
        <v>14</v>
      </c>
      <c r="N31" s="64" t="s">
        <v>114</v>
      </c>
      <c r="O31" s="60"/>
      <c r="P31" s="58"/>
    </row>
    <row r="32" spans="1:20" s="17" customFormat="1" ht="31.5" x14ac:dyDescent="0.25">
      <c r="A32" s="46" t="s">
        <v>71</v>
      </c>
      <c r="B32" s="13" t="s">
        <v>51</v>
      </c>
      <c r="C32" s="50"/>
      <c r="D32" s="50" t="s">
        <v>23</v>
      </c>
      <c r="E32" s="50"/>
      <c r="F32" s="50" t="s">
        <v>14</v>
      </c>
      <c r="G32" s="15" t="s">
        <v>26</v>
      </c>
      <c r="H32" s="19"/>
      <c r="I32" s="16"/>
      <c r="J32" s="50"/>
      <c r="K32" s="50" t="s">
        <v>23</v>
      </c>
      <c r="L32" s="50"/>
      <c r="M32" s="50" t="s">
        <v>14</v>
      </c>
      <c r="N32" s="15" t="s">
        <v>26</v>
      </c>
      <c r="O32" s="19"/>
      <c r="P32" s="16"/>
    </row>
    <row r="33" spans="1:16" s="17" customFormat="1" ht="14.25" customHeight="1" x14ac:dyDescent="0.25">
      <c r="A33" s="46"/>
      <c r="B33" s="13" t="s">
        <v>1</v>
      </c>
      <c r="C33" s="50"/>
      <c r="D33" s="50"/>
      <c r="E33" s="50"/>
      <c r="F33" s="50"/>
      <c r="G33" s="15"/>
      <c r="H33" s="19"/>
      <c r="I33" s="16"/>
      <c r="J33" s="50"/>
      <c r="K33" s="50"/>
      <c r="L33" s="50"/>
      <c r="M33" s="50"/>
      <c r="N33" s="15"/>
      <c r="O33" s="19"/>
      <c r="P33" s="16"/>
    </row>
    <row r="34" spans="1:16" s="17" customFormat="1" ht="33" customHeight="1" x14ac:dyDescent="0.25">
      <c r="A34" s="46" t="s">
        <v>69</v>
      </c>
      <c r="B34" s="13" t="s">
        <v>99</v>
      </c>
      <c r="C34" s="50" t="s">
        <v>87</v>
      </c>
      <c r="D34" s="50" t="s">
        <v>87</v>
      </c>
      <c r="E34" s="50" t="s">
        <v>87</v>
      </c>
      <c r="F34" s="50" t="s">
        <v>87</v>
      </c>
      <c r="G34" s="50" t="s">
        <v>87</v>
      </c>
      <c r="H34" s="50" t="s">
        <v>87</v>
      </c>
      <c r="I34" s="50" t="s">
        <v>87</v>
      </c>
      <c r="J34" s="50" t="s">
        <v>87</v>
      </c>
      <c r="K34" s="50" t="s">
        <v>87</v>
      </c>
      <c r="L34" s="50" t="s">
        <v>87</v>
      </c>
      <c r="M34" s="50" t="s">
        <v>87</v>
      </c>
      <c r="N34" s="50" t="s">
        <v>87</v>
      </c>
      <c r="O34" s="50" t="s">
        <v>87</v>
      </c>
      <c r="P34" s="50" t="s">
        <v>87</v>
      </c>
    </row>
    <row r="35" spans="1:16" s="17" customFormat="1" ht="34.5" customHeight="1" x14ac:dyDescent="0.25">
      <c r="A35" s="46" t="s">
        <v>72</v>
      </c>
      <c r="B35" s="13" t="s">
        <v>52</v>
      </c>
      <c r="C35" s="18"/>
      <c r="D35" s="50" t="s">
        <v>96</v>
      </c>
      <c r="E35" s="19"/>
      <c r="F35" s="50" t="s">
        <v>8</v>
      </c>
      <c r="G35" s="15" t="s">
        <v>27</v>
      </c>
      <c r="H35" s="19"/>
      <c r="I35" s="16"/>
      <c r="J35" s="18"/>
      <c r="K35" s="50" t="s">
        <v>96</v>
      </c>
      <c r="L35" s="19"/>
      <c r="M35" s="50" t="s">
        <v>8</v>
      </c>
      <c r="N35" s="15" t="s">
        <v>27</v>
      </c>
      <c r="O35" s="19"/>
      <c r="P35" s="16"/>
    </row>
    <row r="36" spans="1:16" s="17" customFormat="1" ht="41.25" customHeight="1" x14ac:dyDescent="0.25">
      <c r="A36" s="46" t="s">
        <v>73</v>
      </c>
      <c r="B36" s="13" t="s">
        <v>53</v>
      </c>
      <c r="C36" s="18"/>
      <c r="D36" s="50" t="s">
        <v>96</v>
      </c>
      <c r="E36" s="19"/>
      <c r="F36" s="50" t="s">
        <v>8</v>
      </c>
      <c r="G36" s="15" t="s">
        <v>27</v>
      </c>
      <c r="H36" s="19"/>
      <c r="I36" s="16"/>
      <c r="J36" s="18"/>
      <c r="K36" s="50" t="s">
        <v>96</v>
      </c>
      <c r="L36" s="19"/>
      <c r="M36" s="50" t="s">
        <v>8</v>
      </c>
      <c r="N36" s="15" t="s">
        <v>27</v>
      </c>
      <c r="O36" s="19"/>
      <c r="P36" s="16"/>
    </row>
    <row r="37" spans="1:16" s="17" customFormat="1" x14ac:dyDescent="0.25">
      <c r="A37" s="46"/>
      <c r="B37" s="13" t="s">
        <v>1</v>
      </c>
      <c r="C37" s="18"/>
      <c r="D37" s="50"/>
      <c r="E37" s="19"/>
      <c r="F37" s="50"/>
      <c r="G37" s="15"/>
      <c r="H37" s="19"/>
      <c r="I37" s="16"/>
      <c r="J37" s="18"/>
      <c r="K37" s="50"/>
      <c r="L37" s="19"/>
      <c r="M37" s="50"/>
      <c r="N37" s="15"/>
      <c r="O37" s="19"/>
      <c r="P37" s="16"/>
    </row>
    <row r="38" spans="1:16" s="17" customFormat="1" ht="47.25" x14ac:dyDescent="0.25">
      <c r="A38" s="46">
        <v>4</v>
      </c>
      <c r="B38" s="13" t="s">
        <v>3</v>
      </c>
      <c r="C38" s="50"/>
      <c r="D38" s="50" t="s">
        <v>55</v>
      </c>
      <c r="E38" s="20" t="s">
        <v>74</v>
      </c>
      <c r="F38" s="20" t="s">
        <v>22</v>
      </c>
      <c r="G38" s="64" t="s">
        <v>115</v>
      </c>
      <c r="H38" s="61"/>
      <c r="I38" s="58"/>
      <c r="J38" s="50"/>
      <c r="K38" s="50" t="s">
        <v>55</v>
      </c>
      <c r="L38" s="20" t="s">
        <v>74</v>
      </c>
      <c r="M38" s="20" t="s">
        <v>22</v>
      </c>
      <c r="N38" s="64" t="s">
        <v>115</v>
      </c>
      <c r="O38" s="61"/>
      <c r="P38" s="58"/>
    </row>
    <row r="39" spans="1:16" s="17" customFormat="1" ht="47.25" x14ac:dyDescent="0.25">
      <c r="A39" s="46">
        <v>5</v>
      </c>
      <c r="B39" s="13" t="s">
        <v>62</v>
      </c>
      <c r="C39" s="50"/>
      <c r="D39" s="50" t="s">
        <v>87</v>
      </c>
      <c r="E39" s="20" t="s">
        <v>75</v>
      </c>
      <c r="F39" s="20" t="s">
        <v>22</v>
      </c>
      <c r="G39" s="15" t="s">
        <v>28</v>
      </c>
      <c r="H39" s="1" t="s">
        <v>87</v>
      </c>
      <c r="I39" s="1" t="s">
        <v>87</v>
      </c>
      <c r="J39" s="50"/>
      <c r="K39" s="50" t="s">
        <v>87</v>
      </c>
      <c r="L39" s="20" t="s">
        <v>75</v>
      </c>
      <c r="M39" s="20" t="s">
        <v>22</v>
      </c>
      <c r="N39" s="15" t="s">
        <v>28</v>
      </c>
      <c r="O39" s="1" t="s">
        <v>87</v>
      </c>
      <c r="P39" s="1" t="s">
        <v>87</v>
      </c>
    </row>
    <row r="40" spans="1:16" s="17" customFormat="1" ht="63" x14ac:dyDescent="0.25">
      <c r="A40" s="46" t="s">
        <v>76</v>
      </c>
      <c r="B40" s="13" t="s">
        <v>48</v>
      </c>
      <c r="C40" s="50"/>
      <c r="D40" s="50" t="s">
        <v>87</v>
      </c>
      <c r="E40" s="20"/>
      <c r="F40" s="20" t="s">
        <v>22</v>
      </c>
      <c r="G40" s="15" t="s">
        <v>28</v>
      </c>
      <c r="H40" s="1" t="s">
        <v>87</v>
      </c>
      <c r="I40" s="1" t="s">
        <v>87</v>
      </c>
      <c r="J40" s="50"/>
      <c r="K40" s="50" t="s">
        <v>87</v>
      </c>
      <c r="L40" s="20"/>
      <c r="M40" s="20" t="s">
        <v>22</v>
      </c>
      <c r="N40" s="15" t="s">
        <v>28</v>
      </c>
      <c r="O40" s="1" t="s">
        <v>87</v>
      </c>
      <c r="P40" s="1" t="s">
        <v>87</v>
      </c>
    </row>
    <row r="41" spans="1:16" s="17" customFormat="1" ht="63" x14ac:dyDescent="0.25">
      <c r="A41" s="46" t="s">
        <v>77</v>
      </c>
      <c r="B41" s="13" t="s">
        <v>49</v>
      </c>
      <c r="C41" s="50"/>
      <c r="D41" s="50" t="s">
        <v>87</v>
      </c>
      <c r="E41" s="20"/>
      <c r="F41" s="20" t="s">
        <v>22</v>
      </c>
      <c r="G41" s="15" t="s">
        <v>28</v>
      </c>
      <c r="H41" s="1" t="s">
        <v>87</v>
      </c>
      <c r="I41" s="1" t="s">
        <v>87</v>
      </c>
      <c r="J41" s="50"/>
      <c r="K41" s="50" t="s">
        <v>87</v>
      </c>
      <c r="L41" s="20"/>
      <c r="M41" s="20" t="s">
        <v>22</v>
      </c>
      <c r="N41" s="15" t="s">
        <v>28</v>
      </c>
      <c r="O41" s="1" t="s">
        <v>87</v>
      </c>
      <c r="P41" s="1" t="s">
        <v>87</v>
      </c>
    </row>
    <row r="42" spans="1:16" s="17" customFormat="1" ht="18.75" x14ac:dyDescent="0.25">
      <c r="A42" s="46" t="s">
        <v>1</v>
      </c>
      <c r="B42" s="13" t="s">
        <v>1</v>
      </c>
      <c r="C42" s="50"/>
      <c r="D42" s="50" t="s">
        <v>87</v>
      </c>
      <c r="E42" s="20"/>
      <c r="F42" s="20" t="s">
        <v>22</v>
      </c>
      <c r="G42" s="15" t="s">
        <v>28</v>
      </c>
      <c r="H42" s="1" t="s">
        <v>87</v>
      </c>
      <c r="I42" s="1" t="s">
        <v>87</v>
      </c>
      <c r="J42" s="50"/>
      <c r="K42" s="50" t="s">
        <v>87</v>
      </c>
      <c r="L42" s="20"/>
      <c r="M42" s="20" t="s">
        <v>22</v>
      </c>
      <c r="N42" s="15" t="s">
        <v>28</v>
      </c>
      <c r="O42" s="1" t="s">
        <v>87</v>
      </c>
      <c r="P42" s="1" t="s">
        <v>87</v>
      </c>
    </row>
    <row r="43" spans="1:16" s="17" customFormat="1" ht="18.75" x14ac:dyDescent="0.25">
      <c r="A43" s="46" t="s">
        <v>78</v>
      </c>
      <c r="B43" s="13" t="s">
        <v>46</v>
      </c>
      <c r="C43" s="50"/>
      <c r="D43" s="50" t="s">
        <v>87</v>
      </c>
      <c r="E43" s="20"/>
      <c r="F43" s="20" t="s">
        <v>22</v>
      </c>
      <c r="G43" s="15" t="s">
        <v>28</v>
      </c>
      <c r="H43" s="1" t="s">
        <v>87</v>
      </c>
      <c r="I43" s="1" t="s">
        <v>87</v>
      </c>
      <c r="J43" s="50"/>
      <c r="K43" s="50" t="s">
        <v>87</v>
      </c>
      <c r="L43" s="20"/>
      <c r="M43" s="20" t="s">
        <v>22</v>
      </c>
      <c r="N43" s="15" t="s">
        <v>28</v>
      </c>
      <c r="O43" s="1" t="s">
        <v>87</v>
      </c>
      <c r="P43" s="1" t="s">
        <v>87</v>
      </c>
    </row>
    <row r="44" spans="1:16" s="17" customFormat="1" ht="18.75" x14ac:dyDescent="0.25">
      <c r="A44" s="46" t="s">
        <v>78</v>
      </c>
      <c r="B44" s="13" t="s">
        <v>47</v>
      </c>
      <c r="C44" s="50"/>
      <c r="D44" s="50" t="s">
        <v>87</v>
      </c>
      <c r="E44" s="20"/>
      <c r="F44" s="20" t="s">
        <v>22</v>
      </c>
      <c r="G44" s="15" t="s">
        <v>28</v>
      </c>
      <c r="H44" s="1" t="s">
        <v>87</v>
      </c>
      <c r="I44" s="1" t="s">
        <v>87</v>
      </c>
      <c r="J44" s="50"/>
      <c r="K44" s="50" t="s">
        <v>87</v>
      </c>
      <c r="L44" s="20"/>
      <c r="M44" s="20" t="s">
        <v>22</v>
      </c>
      <c r="N44" s="15" t="s">
        <v>28</v>
      </c>
      <c r="O44" s="1" t="s">
        <v>87</v>
      </c>
      <c r="P44" s="1" t="s">
        <v>87</v>
      </c>
    </row>
    <row r="45" spans="1:16" s="17" customFormat="1" ht="18.75" x14ac:dyDescent="0.25">
      <c r="A45" s="46"/>
      <c r="B45" s="13" t="s">
        <v>1</v>
      </c>
      <c r="C45" s="50"/>
      <c r="D45" s="50" t="s">
        <v>87</v>
      </c>
      <c r="E45" s="20"/>
      <c r="F45" s="20" t="s">
        <v>22</v>
      </c>
      <c r="G45" s="15" t="s">
        <v>28</v>
      </c>
      <c r="H45" s="1" t="s">
        <v>87</v>
      </c>
      <c r="I45" s="1" t="s">
        <v>87</v>
      </c>
      <c r="J45" s="50"/>
      <c r="K45" s="50" t="s">
        <v>87</v>
      </c>
      <c r="L45" s="20"/>
      <c r="M45" s="20" t="s">
        <v>22</v>
      </c>
      <c r="N45" s="15" t="s">
        <v>28</v>
      </c>
      <c r="O45" s="1" t="s">
        <v>87</v>
      </c>
      <c r="P45" s="1" t="s">
        <v>87</v>
      </c>
    </row>
    <row r="46" spans="1:16" s="17" customFormat="1" ht="18.75" x14ac:dyDescent="0.25">
      <c r="A46" s="46" t="s">
        <v>78</v>
      </c>
      <c r="B46" s="13" t="s">
        <v>50</v>
      </c>
      <c r="C46" s="50"/>
      <c r="D46" s="50" t="s">
        <v>87</v>
      </c>
      <c r="E46" s="20"/>
      <c r="F46" s="20" t="s">
        <v>22</v>
      </c>
      <c r="G46" s="15" t="s">
        <v>28</v>
      </c>
      <c r="H46" s="1" t="s">
        <v>87</v>
      </c>
      <c r="I46" s="1" t="s">
        <v>87</v>
      </c>
      <c r="J46" s="50"/>
      <c r="K46" s="50" t="s">
        <v>87</v>
      </c>
      <c r="L46" s="20"/>
      <c r="M46" s="20" t="s">
        <v>22</v>
      </c>
      <c r="N46" s="15" t="s">
        <v>28</v>
      </c>
      <c r="O46" s="1" t="s">
        <v>87</v>
      </c>
      <c r="P46" s="1" t="s">
        <v>87</v>
      </c>
    </row>
    <row r="47" spans="1:16" s="17" customFormat="1" ht="18.75" x14ac:dyDescent="0.25">
      <c r="A47" s="46" t="s">
        <v>78</v>
      </c>
      <c r="B47" s="13" t="s">
        <v>51</v>
      </c>
      <c r="C47" s="50"/>
      <c r="D47" s="50" t="s">
        <v>87</v>
      </c>
      <c r="E47" s="20"/>
      <c r="F47" s="20" t="s">
        <v>22</v>
      </c>
      <c r="G47" s="15" t="s">
        <v>28</v>
      </c>
      <c r="H47" s="1" t="s">
        <v>87</v>
      </c>
      <c r="I47" s="1" t="s">
        <v>87</v>
      </c>
      <c r="J47" s="50"/>
      <c r="K47" s="50" t="s">
        <v>87</v>
      </c>
      <c r="L47" s="20"/>
      <c r="M47" s="20" t="s">
        <v>22</v>
      </c>
      <c r="N47" s="15" t="s">
        <v>28</v>
      </c>
      <c r="O47" s="1" t="s">
        <v>87</v>
      </c>
      <c r="P47" s="1" t="s">
        <v>87</v>
      </c>
    </row>
    <row r="48" spans="1:16" s="17" customFormat="1" ht="18.75" x14ac:dyDescent="0.25">
      <c r="A48" s="46"/>
      <c r="B48" s="13" t="s">
        <v>1</v>
      </c>
      <c r="C48" s="50"/>
      <c r="D48" s="50" t="s">
        <v>87</v>
      </c>
      <c r="E48" s="20"/>
      <c r="F48" s="20" t="s">
        <v>22</v>
      </c>
      <c r="G48" s="15" t="s">
        <v>28</v>
      </c>
      <c r="H48" s="1" t="s">
        <v>87</v>
      </c>
      <c r="I48" s="1" t="s">
        <v>87</v>
      </c>
      <c r="J48" s="50"/>
      <c r="K48" s="50" t="s">
        <v>87</v>
      </c>
      <c r="L48" s="20"/>
      <c r="M48" s="20" t="s">
        <v>22</v>
      </c>
      <c r="N48" s="15" t="s">
        <v>28</v>
      </c>
      <c r="O48" s="1" t="s">
        <v>87</v>
      </c>
      <c r="P48" s="1" t="s">
        <v>87</v>
      </c>
    </row>
    <row r="49" spans="1:16" s="17" customFormat="1" ht="99" customHeight="1" x14ac:dyDescent="0.25">
      <c r="A49" s="46" t="s">
        <v>78</v>
      </c>
      <c r="B49" s="13" t="s">
        <v>82</v>
      </c>
      <c r="C49" s="50"/>
      <c r="D49" s="50" t="s">
        <v>80</v>
      </c>
      <c r="E49" s="20"/>
      <c r="F49" s="20" t="s">
        <v>22</v>
      </c>
      <c r="G49" s="15" t="s">
        <v>28</v>
      </c>
      <c r="H49" s="1" t="s">
        <v>87</v>
      </c>
      <c r="I49" s="1" t="s">
        <v>87</v>
      </c>
      <c r="J49" s="50"/>
      <c r="K49" s="50" t="s">
        <v>80</v>
      </c>
      <c r="L49" s="20"/>
      <c r="M49" s="20" t="s">
        <v>22</v>
      </c>
      <c r="N49" s="15" t="s">
        <v>28</v>
      </c>
      <c r="O49" s="1" t="s">
        <v>87</v>
      </c>
      <c r="P49" s="1" t="s">
        <v>87</v>
      </c>
    </row>
    <row r="50" spans="1:16" s="17" customFormat="1" ht="31.5" x14ac:dyDescent="0.25">
      <c r="A50" s="46" t="s">
        <v>78</v>
      </c>
      <c r="B50" s="13" t="s">
        <v>63</v>
      </c>
      <c r="C50" s="50"/>
      <c r="D50" s="50" t="s">
        <v>79</v>
      </c>
      <c r="E50" s="20"/>
      <c r="F50" s="20" t="s">
        <v>22</v>
      </c>
      <c r="G50" s="15" t="s">
        <v>28</v>
      </c>
      <c r="H50" s="1" t="s">
        <v>87</v>
      </c>
      <c r="I50" s="1" t="s">
        <v>87</v>
      </c>
      <c r="J50" s="50"/>
      <c r="K50" s="50" t="s">
        <v>79</v>
      </c>
      <c r="L50" s="20"/>
      <c r="M50" s="20" t="s">
        <v>22</v>
      </c>
      <c r="N50" s="15" t="s">
        <v>28</v>
      </c>
      <c r="O50" s="1" t="s">
        <v>87</v>
      </c>
      <c r="P50" s="1" t="s">
        <v>87</v>
      </c>
    </row>
    <row r="51" spans="1:16" s="17" customFormat="1" x14ac:dyDescent="0.25">
      <c r="A51" s="46">
        <v>6</v>
      </c>
      <c r="B51" s="13" t="s">
        <v>4</v>
      </c>
      <c r="C51" s="50"/>
      <c r="D51" s="50" t="s">
        <v>15</v>
      </c>
      <c r="E51" s="50">
        <v>1</v>
      </c>
      <c r="F51" s="50" t="s">
        <v>14</v>
      </c>
      <c r="G51" s="64" t="s">
        <v>116</v>
      </c>
      <c r="H51" s="60"/>
      <c r="I51" s="62"/>
      <c r="J51" s="50"/>
      <c r="K51" s="50" t="s">
        <v>15</v>
      </c>
      <c r="L51" s="50">
        <v>1</v>
      </c>
      <c r="M51" s="50" t="s">
        <v>14</v>
      </c>
      <c r="N51" s="64" t="s">
        <v>116</v>
      </c>
      <c r="O51" s="60"/>
      <c r="P51" s="62"/>
    </row>
    <row r="52" spans="1:16" s="17" customFormat="1" x14ac:dyDescent="0.25">
      <c r="A52" s="46">
        <v>7</v>
      </c>
      <c r="B52" s="13" t="s">
        <v>5</v>
      </c>
      <c r="C52" s="50"/>
      <c r="D52" s="50" t="s">
        <v>13</v>
      </c>
      <c r="E52" s="50">
        <v>1</v>
      </c>
      <c r="F52" s="50" t="s">
        <v>14</v>
      </c>
      <c r="G52" s="64" t="s">
        <v>117</v>
      </c>
      <c r="H52" s="60"/>
      <c r="I52" s="58"/>
      <c r="J52" s="50"/>
      <c r="K52" s="50" t="s">
        <v>13</v>
      </c>
      <c r="L52" s="50">
        <v>1</v>
      </c>
      <c r="M52" s="50" t="s">
        <v>14</v>
      </c>
      <c r="N52" s="64" t="s">
        <v>117</v>
      </c>
      <c r="O52" s="60"/>
      <c r="P52" s="58"/>
    </row>
    <row r="53" spans="1:16" s="17" customFormat="1" ht="45.75" customHeight="1" x14ac:dyDescent="0.25">
      <c r="A53" s="46"/>
      <c r="B53" s="38" t="s">
        <v>54</v>
      </c>
      <c r="C53" s="51" t="s">
        <v>87</v>
      </c>
      <c r="D53" s="51" t="s">
        <v>87</v>
      </c>
      <c r="E53" s="51" t="s">
        <v>87</v>
      </c>
      <c r="F53" s="51" t="s">
        <v>87</v>
      </c>
      <c r="G53" s="51" t="s">
        <v>87</v>
      </c>
      <c r="H53" s="65"/>
      <c r="I53" s="65"/>
      <c r="J53" s="51" t="s">
        <v>87</v>
      </c>
      <c r="K53" s="51" t="s">
        <v>87</v>
      </c>
      <c r="L53" s="51" t="s">
        <v>87</v>
      </c>
      <c r="M53" s="51" t="s">
        <v>87</v>
      </c>
      <c r="N53" s="51" t="s">
        <v>87</v>
      </c>
      <c r="O53" s="65"/>
      <c r="P53" s="65"/>
    </row>
    <row r="54" spans="1:16" s="39" customFormat="1" ht="18.75" customHeight="1" x14ac:dyDescent="0.25">
      <c r="A54" s="148"/>
      <c r="B54" s="148"/>
      <c r="C54" s="148"/>
      <c r="D54" s="148"/>
      <c r="E54" s="148"/>
      <c r="F54" s="148"/>
      <c r="G54" s="148"/>
      <c r="H54" s="42"/>
      <c r="I54" s="26"/>
    </row>
    <row r="55" spans="1:16" s="39" customFormat="1" ht="41.25" customHeight="1" x14ac:dyDescent="0.25">
      <c r="A55" s="148"/>
      <c r="B55" s="148"/>
      <c r="C55" s="148"/>
      <c r="D55" s="148"/>
      <c r="E55" s="148"/>
      <c r="F55" s="148"/>
      <c r="G55" s="148"/>
      <c r="H55" s="42"/>
      <c r="I55" s="26"/>
    </row>
    <row r="56" spans="1:16" s="39" customFormat="1" ht="38.25" customHeight="1" x14ac:dyDescent="0.25">
      <c r="A56" s="148"/>
      <c r="B56" s="148"/>
      <c r="C56" s="148"/>
      <c r="D56" s="148"/>
      <c r="E56" s="148"/>
      <c r="F56" s="148"/>
      <c r="G56" s="148"/>
      <c r="H56" s="53"/>
      <c r="I56" s="26"/>
    </row>
    <row r="57" spans="1:16" s="39" customFormat="1" ht="18.75" customHeight="1" x14ac:dyDescent="0.25">
      <c r="A57" s="145"/>
      <c r="B57" s="145"/>
      <c r="C57" s="145"/>
      <c r="D57" s="145"/>
      <c r="E57" s="145"/>
      <c r="F57" s="145"/>
      <c r="G57" s="145"/>
      <c r="H57" s="42"/>
      <c r="I57" s="26"/>
    </row>
    <row r="58" spans="1:16" s="39" customFormat="1" ht="217.5" customHeight="1" x14ac:dyDescent="0.25">
      <c r="A58" s="142"/>
      <c r="B58" s="146"/>
      <c r="C58" s="146"/>
      <c r="D58" s="146"/>
      <c r="E58" s="146"/>
      <c r="F58" s="146"/>
      <c r="G58" s="146"/>
      <c r="H58" s="42"/>
      <c r="I58" s="26"/>
    </row>
    <row r="59" spans="1:16" ht="53.25" customHeight="1" x14ac:dyDescent="0.25">
      <c r="A59" s="142"/>
      <c r="B59" s="143"/>
      <c r="C59" s="143"/>
      <c r="D59" s="143"/>
      <c r="E59" s="143"/>
      <c r="F59" s="143"/>
      <c r="G59" s="143"/>
    </row>
    <row r="60" spans="1:16" x14ac:dyDescent="0.25">
      <c r="A60" s="144"/>
      <c r="B60" s="144"/>
      <c r="C60" s="144"/>
      <c r="D60" s="144"/>
      <c r="E60" s="144"/>
      <c r="F60" s="144"/>
      <c r="G60" s="144"/>
    </row>
    <row r="61" spans="1:16" x14ac:dyDescent="0.25">
      <c r="B61" s="53"/>
    </row>
    <row r="65" spans="2:2" x14ac:dyDescent="0.25">
      <c r="B65" s="53"/>
    </row>
  </sheetData>
  <mergeCells count="29">
    <mergeCell ref="A59:G59"/>
    <mergeCell ref="A60:G60"/>
    <mergeCell ref="A57:G57"/>
    <mergeCell ref="A58:G58"/>
    <mergeCell ref="N19:P19"/>
    <mergeCell ref="A54:G54"/>
    <mergeCell ref="A55:G55"/>
    <mergeCell ref="A56:G56"/>
    <mergeCell ref="G19:I19"/>
    <mergeCell ref="J19:M19"/>
    <mergeCell ref="A16:P16"/>
    <mergeCell ref="A17:A20"/>
    <mergeCell ref="B17:B20"/>
    <mergeCell ref="C17:I17"/>
    <mergeCell ref="J17:P17"/>
    <mergeCell ref="C18:I18"/>
    <mergeCell ref="J18:P18"/>
    <mergeCell ref="C19:F19"/>
    <mergeCell ref="A13:P13"/>
    <mergeCell ref="A14:P14"/>
    <mergeCell ref="A15:P15"/>
    <mergeCell ref="A4:P4"/>
    <mergeCell ref="A5:P5"/>
    <mergeCell ref="A6:P6"/>
    <mergeCell ref="A7:P7"/>
    <mergeCell ref="A8:P8"/>
    <mergeCell ref="A9:P9"/>
    <mergeCell ref="A11:P11"/>
    <mergeCell ref="A12:P12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13"/>
  <sheetViews>
    <sheetView view="pageBreakPreview" zoomScale="55" zoomScaleNormal="70" zoomScaleSheetLayoutView="55" workbookViewId="0">
      <selection activeCell="L24" sqref="L24"/>
    </sheetView>
  </sheetViews>
  <sheetFormatPr defaultRowHeight="15.75" x14ac:dyDescent="0.25"/>
  <cols>
    <col min="1" max="1" width="11" style="43" customWidth="1"/>
    <col min="2" max="2" width="52.12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40" customWidth="1"/>
    <col min="8" max="8" width="16.75" style="4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7" width="13.625" style="4" customWidth="1"/>
    <col min="18" max="16384" width="9" style="4"/>
  </cols>
  <sheetData>
    <row r="2" spans="1:19" s="17" customFormat="1" x14ac:dyDescent="0.25">
      <c r="A2" s="150" t="s">
        <v>12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</row>
    <row r="3" spans="1:19" s="108" customFormat="1" x14ac:dyDescent="0.25">
      <c r="A3" s="149" t="s">
        <v>0</v>
      </c>
      <c r="B3" s="149" t="s">
        <v>2</v>
      </c>
      <c r="C3" s="149" t="s">
        <v>29</v>
      </c>
      <c r="D3" s="149"/>
      <c r="E3" s="149"/>
      <c r="F3" s="149"/>
      <c r="G3" s="149"/>
      <c r="H3" s="149"/>
      <c r="I3" s="149"/>
      <c r="J3" s="149" t="s">
        <v>2</v>
      </c>
      <c r="K3" s="149" t="s">
        <v>30</v>
      </c>
      <c r="L3" s="149"/>
      <c r="M3" s="149"/>
      <c r="N3" s="149"/>
      <c r="O3" s="149"/>
      <c r="P3" s="149"/>
      <c r="Q3" s="149"/>
    </row>
    <row r="4" spans="1:19" s="108" customFormat="1" x14ac:dyDescent="0.25">
      <c r="A4" s="149"/>
      <c r="B4" s="149"/>
      <c r="C4" s="149" t="s">
        <v>161</v>
      </c>
      <c r="D4" s="149"/>
      <c r="E4" s="149"/>
      <c r="F4" s="149"/>
      <c r="G4" s="149"/>
      <c r="H4" s="149"/>
      <c r="I4" s="149"/>
      <c r="J4" s="149"/>
      <c r="K4" s="149" t="s">
        <v>171</v>
      </c>
      <c r="L4" s="149" t="s">
        <v>161</v>
      </c>
      <c r="M4" s="149"/>
      <c r="N4" s="149"/>
      <c r="O4" s="149"/>
      <c r="P4" s="149"/>
      <c r="Q4" s="149"/>
    </row>
    <row r="5" spans="1:19" s="108" customFormat="1" x14ac:dyDescent="0.25">
      <c r="A5" s="149"/>
      <c r="B5" s="149"/>
      <c r="C5" s="149" t="s">
        <v>9</v>
      </c>
      <c r="D5" s="149"/>
      <c r="E5" s="149"/>
      <c r="F5" s="149"/>
      <c r="G5" s="149" t="s">
        <v>88</v>
      </c>
      <c r="H5" s="149"/>
      <c r="I5" s="149"/>
      <c r="J5" s="149"/>
      <c r="K5" s="149" t="s">
        <v>162</v>
      </c>
      <c r="L5" s="149"/>
      <c r="M5" s="149"/>
      <c r="N5" s="149"/>
      <c r="O5" s="149" t="s">
        <v>88</v>
      </c>
      <c r="P5" s="149"/>
      <c r="Q5" s="149"/>
    </row>
    <row r="6" spans="1:19" s="108" customFormat="1" ht="75" x14ac:dyDescent="0.25">
      <c r="A6" s="149"/>
      <c r="B6" s="149"/>
      <c r="C6" s="109" t="s">
        <v>21</v>
      </c>
      <c r="D6" s="109" t="s">
        <v>6</v>
      </c>
      <c r="E6" s="109" t="s">
        <v>83</v>
      </c>
      <c r="F6" s="109" t="s">
        <v>7</v>
      </c>
      <c r="G6" s="109" t="s">
        <v>10</v>
      </c>
      <c r="H6" s="109" t="s">
        <v>163</v>
      </c>
      <c r="I6" s="109" t="s">
        <v>36</v>
      </c>
      <c r="J6" s="149"/>
      <c r="K6" s="109" t="s">
        <v>21</v>
      </c>
      <c r="L6" s="109" t="s">
        <v>6</v>
      </c>
      <c r="M6" s="109" t="s">
        <v>83</v>
      </c>
      <c r="N6" s="109" t="s">
        <v>7</v>
      </c>
      <c r="O6" s="109" t="s">
        <v>10</v>
      </c>
      <c r="P6" s="109" t="s">
        <v>163</v>
      </c>
      <c r="Q6" s="110" t="s">
        <v>36</v>
      </c>
      <c r="R6" s="109" t="s">
        <v>152</v>
      </c>
      <c r="S6" s="109" t="s">
        <v>153</v>
      </c>
    </row>
    <row r="7" spans="1:19" s="108" customFormat="1" x14ac:dyDescent="0.25">
      <c r="A7" s="109">
        <v>1</v>
      </c>
      <c r="B7" s="109">
        <v>2</v>
      </c>
      <c r="C7" s="109">
        <v>3</v>
      </c>
      <c r="D7" s="109">
        <v>4</v>
      </c>
      <c r="E7" s="109">
        <v>5</v>
      </c>
      <c r="F7" s="109">
        <v>6</v>
      </c>
      <c r="G7" s="109">
        <v>7</v>
      </c>
      <c r="H7" s="109">
        <v>8</v>
      </c>
      <c r="I7" s="109">
        <v>9</v>
      </c>
      <c r="J7" s="109">
        <v>10</v>
      </c>
      <c r="K7" s="109">
        <v>11</v>
      </c>
      <c r="L7" s="109">
        <v>12</v>
      </c>
      <c r="M7" s="109">
        <v>13</v>
      </c>
      <c r="N7" s="109">
        <v>14</v>
      </c>
      <c r="O7" s="109">
        <v>15</v>
      </c>
      <c r="P7" s="111">
        <v>16</v>
      </c>
      <c r="Q7" s="112">
        <v>17</v>
      </c>
    </row>
    <row r="8" spans="1:19" s="108" customFormat="1" ht="60" x14ac:dyDescent="0.25">
      <c r="A8" s="113">
        <v>1</v>
      </c>
      <c r="B8" s="113" t="s">
        <v>172</v>
      </c>
      <c r="C8" s="114" t="s">
        <v>87</v>
      </c>
      <c r="D8" s="113" t="s">
        <v>173</v>
      </c>
      <c r="E8" s="115">
        <v>6</v>
      </c>
      <c r="F8" s="113" t="s">
        <v>164</v>
      </c>
      <c r="G8" s="113" t="s">
        <v>174</v>
      </c>
      <c r="H8" s="116">
        <v>162</v>
      </c>
      <c r="I8" s="116">
        <v>972</v>
      </c>
      <c r="J8" s="114" t="s">
        <v>172</v>
      </c>
      <c r="K8" s="113" t="s">
        <v>87</v>
      </c>
      <c r="L8" s="115" t="s">
        <v>173</v>
      </c>
      <c r="M8" s="113">
        <v>6</v>
      </c>
      <c r="N8" s="113" t="s">
        <v>164</v>
      </c>
      <c r="O8" s="116" t="s">
        <v>174</v>
      </c>
      <c r="P8" s="117">
        <v>162</v>
      </c>
      <c r="Q8" s="112">
        <v>972</v>
      </c>
      <c r="R8" s="108">
        <v>1</v>
      </c>
      <c r="S8" s="108" t="s">
        <v>175</v>
      </c>
    </row>
    <row r="9" spans="1:19" s="108" customFormat="1" ht="135" x14ac:dyDescent="0.25">
      <c r="A9" s="113">
        <v>2</v>
      </c>
      <c r="B9" s="113" t="s">
        <v>166</v>
      </c>
      <c r="C9" s="114" t="s">
        <v>87</v>
      </c>
      <c r="D9" s="113" t="s">
        <v>176</v>
      </c>
      <c r="E9" s="115">
        <v>1</v>
      </c>
      <c r="F9" s="113" t="s">
        <v>167</v>
      </c>
      <c r="G9" s="113" t="s">
        <v>177</v>
      </c>
      <c r="H9" s="116">
        <v>70</v>
      </c>
      <c r="I9" s="116">
        <v>70</v>
      </c>
      <c r="J9" s="114" t="s">
        <v>166</v>
      </c>
      <c r="K9" s="113" t="s">
        <v>87</v>
      </c>
      <c r="L9" s="115" t="s">
        <v>176</v>
      </c>
      <c r="M9" s="113">
        <v>1</v>
      </c>
      <c r="N9" s="113" t="s">
        <v>167</v>
      </c>
      <c r="O9" s="116" t="s">
        <v>177</v>
      </c>
      <c r="P9" s="117">
        <v>70</v>
      </c>
      <c r="Q9" s="112">
        <v>70</v>
      </c>
      <c r="R9" s="108">
        <v>1</v>
      </c>
      <c r="S9" s="108" t="s">
        <v>178</v>
      </c>
    </row>
    <row r="10" spans="1:19" s="108" customFormat="1" ht="75" x14ac:dyDescent="0.25">
      <c r="A10" s="113" t="s">
        <v>168</v>
      </c>
      <c r="B10" s="113" t="s">
        <v>89</v>
      </c>
      <c r="C10" s="114" t="s">
        <v>165</v>
      </c>
      <c r="D10" s="113" t="s">
        <v>165</v>
      </c>
      <c r="E10" s="115" t="s">
        <v>165</v>
      </c>
      <c r="F10" s="113" t="s">
        <v>165</v>
      </c>
      <c r="G10" s="113" t="s">
        <v>165</v>
      </c>
      <c r="H10" s="116">
        <v>70</v>
      </c>
      <c r="I10" s="116">
        <v>70</v>
      </c>
      <c r="J10" s="114" t="s">
        <v>89</v>
      </c>
      <c r="K10" s="113" t="s">
        <v>165</v>
      </c>
      <c r="L10" s="115" t="s">
        <v>165</v>
      </c>
      <c r="M10" s="113" t="s">
        <v>165</v>
      </c>
      <c r="N10" s="113" t="s">
        <v>165</v>
      </c>
      <c r="O10" s="116" t="s">
        <v>165</v>
      </c>
      <c r="P10" s="117">
        <f>P9</f>
        <v>70</v>
      </c>
      <c r="Q10" s="112">
        <v>70</v>
      </c>
      <c r="R10" s="108" t="s">
        <v>165</v>
      </c>
      <c r="S10" s="108" t="s">
        <v>165</v>
      </c>
    </row>
    <row r="13" spans="1:19" x14ac:dyDescent="0.25">
      <c r="B13" s="53"/>
    </row>
  </sheetData>
  <mergeCells count="12">
    <mergeCell ref="G5:I5"/>
    <mergeCell ref="A2:P2"/>
    <mergeCell ref="A3:A6"/>
    <mergeCell ref="B3:B6"/>
    <mergeCell ref="C3:I3"/>
    <mergeCell ref="C4:I4"/>
    <mergeCell ref="C5:F5"/>
    <mergeCell ref="J3:J6"/>
    <mergeCell ref="K3:Q3"/>
    <mergeCell ref="K4:Q4"/>
    <mergeCell ref="K5:N5"/>
    <mergeCell ref="O5:Q5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6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topLeftCell="E1" zoomScale="85" zoomScaleNormal="85" workbookViewId="0">
      <selection activeCell="J14" sqref="J14"/>
    </sheetView>
  </sheetViews>
  <sheetFormatPr defaultRowHeight="15.75" x14ac:dyDescent="0.25"/>
  <cols>
    <col min="1" max="1" width="11" customWidth="1"/>
    <col min="2" max="2" width="26.375" customWidth="1"/>
    <col min="3" max="3" width="14" customWidth="1"/>
    <col min="4" max="4" width="23.5" customWidth="1"/>
    <col min="5" max="5" width="13.625" customWidth="1"/>
    <col min="6" max="6" width="10.875" customWidth="1"/>
    <col min="7" max="7" width="13.875" customWidth="1"/>
    <col min="8" max="8" width="16.75" customWidth="1"/>
    <col min="9" max="9" width="15.125" customWidth="1"/>
    <col min="10" max="10" width="14" customWidth="1"/>
    <col min="11" max="11" width="22.375" customWidth="1"/>
    <col min="12" max="12" width="13.5" customWidth="1"/>
    <col min="13" max="13" width="10.875" customWidth="1"/>
    <col min="14" max="14" width="13.875" customWidth="1"/>
    <col min="15" max="15" width="16.75" customWidth="1"/>
    <col min="16" max="16" width="15.125" customWidth="1"/>
  </cols>
  <sheetData>
    <row r="1" spans="1:16" s="4" customFormat="1" x14ac:dyDescent="0.25">
      <c r="A1" s="43"/>
      <c r="B1" s="2"/>
      <c r="C1" s="5"/>
      <c r="D1" s="2"/>
      <c r="E1" s="5"/>
      <c r="F1" s="5"/>
      <c r="G1" s="40"/>
      <c r="H1" s="40"/>
      <c r="I1" s="3"/>
    </row>
    <row r="2" spans="1:16" s="4" customFormat="1" x14ac:dyDescent="0.25">
      <c r="A2" s="47"/>
      <c r="B2" s="25"/>
      <c r="C2" s="23"/>
      <c r="D2" s="41"/>
      <c r="E2" s="41"/>
      <c r="F2" s="41"/>
      <c r="G2" s="42"/>
      <c r="H2" s="42"/>
      <c r="I2" s="26"/>
      <c r="J2" s="24"/>
      <c r="K2" s="24"/>
    </row>
    <row r="3" spans="1:16" s="4" customFormat="1" ht="15.75" customHeight="1" x14ac:dyDescent="0.25">
      <c r="A3" s="157" t="s">
        <v>123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</row>
    <row r="4" spans="1:16" s="4" customFormat="1" ht="15.75" customHeight="1" x14ac:dyDescent="0.25">
      <c r="A4" s="154" t="s">
        <v>0</v>
      </c>
      <c r="B4" s="158" t="s">
        <v>2</v>
      </c>
      <c r="C4" s="151" t="s">
        <v>29</v>
      </c>
      <c r="D4" s="152"/>
      <c r="E4" s="152"/>
      <c r="F4" s="152"/>
      <c r="G4" s="152"/>
      <c r="H4" s="152"/>
      <c r="I4" s="153"/>
      <c r="J4" s="151" t="s">
        <v>30</v>
      </c>
      <c r="K4" s="152"/>
      <c r="L4" s="152"/>
      <c r="M4" s="152"/>
      <c r="N4" s="152"/>
      <c r="O4" s="152"/>
      <c r="P4" s="153"/>
    </row>
    <row r="5" spans="1:16" s="4" customFormat="1" ht="45" customHeight="1" x14ac:dyDescent="0.25">
      <c r="A5" s="155"/>
      <c r="B5" s="159"/>
      <c r="C5" s="139" t="str">
        <f>'т1 '!C18:I18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5" s="140"/>
      <c r="E5" s="140"/>
      <c r="F5" s="140"/>
      <c r="G5" s="140"/>
      <c r="H5" s="140"/>
      <c r="I5" s="141"/>
      <c r="J5" s="139" t="str">
        <f>'т1 '!J18:P18</f>
        <v>Наименование и реквизиты документа, согласно которому сформированы технические характеристики (параметры) инвестиционного проекта ОТР 28.06.2019</v>
      </c>
      <c r="K5" s="140"/>
      <c r="L5" s="140"/>
      <c r="M5" s="140"/>
      <c r="N5" s="140"/>
      <c r="O5" s="140"/>
      <c r="P5" s="141"/>
    </row>
    <row r="6" spans="1:16" s="4" customFormat="1" ht="33.75" customHeight="1" x14ac:dyDescent="0.25">
      <c r="A6" s="155"/>
      <c r="B6" s="159"/>
      <c r="C6" s="139" t="s">
        <v>9</v>
      </c>
      <c r="D6" s="140"/>
      <c r="E6" s="140"/>
      <c r="F6" s="141"/>
      <c r="G6" s="139" t="s">
        <v>88</v>
      </c>
      <c r="H6" s="140"/>
      <c r="I6" s="141"/>
      <c r="J6" s="139" t="s">
        <v>9</v>
      </c>
      <c r="K6" s="140"/>
      <c r="L6" s="140"/>
      <c r="M6" s="141"/>
      <c r="N6" s="139" t="s">
        <v>88</v>
      </c>
      <c r="O6" s="140"/>
      <c r="P6" s="141"/>
    </row>
    <row r="7" spans="1:16" s="7" customFormat="1" ht="63" x14ac:dyDescent="0.25">
      <c r="A7" s="156"/>
      <c r="B7" s="160"/>
      <c r="C7" s="50" t="s">
        <v>21</v>
      </c>
      <c r="D7" s="50" t="s">
        <v>6</v>
      </c>
      <c r="E7" s="50" t="s">
        <v>83</v>
      </c>
      <c r="F7" s="50" t="s">
        <v>7</v>
      </c>
      <c r="G7" s="50" t="s">
        <v>10</v>
      </c>
      <c r="H7" s="50" t="s">
        <v>37</v>
      </c>
      <c r="I7" s="11" t="s">
        <v>36</v>
      </c>
      <c r="J7" s="50" t="s">
        <v>21</v>
      </c>
      <c r="K7" s="50" t="s">
        <v>6</v>
      </c>
      <c r="L7" s="50" t="s">
        <v>83</v>
      </c>
      <c r="M7" s="50" t="s">
        <v>7</v>
      </c>
      <c r="N7" s="50" t="s">
        <v>10</v>
      </c>
      <c r="O7" s="50" t="s">
        <v>37</v>
      </c>
      <c r="P7" s="11" t="s">
        <v>36</v>
      </c>
    </row>
    <row r="8" spans="1:16" s="10" customFormat="1" x14ac:dyDescent="0.25">
      <c r="A8" s="44">
        <v>1</v>
      </c>
      <c r="B8" s="50">
        <v>2</v>
      </c>
      <c r="C8" s="44">
        <v>3</v>
      </c>
      <c r="D8" s="50">
        <v>4</v>
      </c>
      <c r="E8" s="44">
        <v>5</v>
      </c>
      <c r="F8" s="50">
        <v>6</v>
      </c>
      <c r="G8" s="44">
        <v>7</v>
      </c>
      <c r="H8" s="50">
        <v>8</v>
      </c>
      <c r="I8" s="44">
        <v>9</v>
      </c>
      <c r="J8" s="50">
        <v>10</v>
      </c>
      <c r="K8" s="44">
        <v>11</v>
      </c>
      <c r="L8" s="50">
        <v>12</v>
      </c>
      <c r="M8" s="44">
        <v>13</v>
      </c>
      <c r="N8" s="50">
        <v>14</v>
      </c>
      <c r="O8" s="44">
        <v>15</v>
      </c>
      <c r="P8" s="50">
        <v>16</v>
      </c>
    </row>
    <row r="9" spans="1:16" s="17" customFormat="1" ht="56.25" customHeight="1" x14ac:dyDescent="0.25">
      <c r="A9" s="49">
        <v>1</v>
      </c>
      <c r="B9" s="13" t="s">
        <v>124</v>
      </c>
      <c r="C9" s="50" t="s">
        <v>87</v>
      </c>
      <c r="D9" s="50" t="s">
        <v>87</v>
      </c>
      <c r="E9" s="50" t="s">
        <v>87</v>
      </c>
      <c r="F9" s="50" t="s">
        <v>87</v>
      </c>
      <c r="G9" s="50" t="s">
        <v>87</v>
      </c>
      <c r="H9" s="50" t="s">
        <v>87</v>
      </c>
      <c r="I9" s="50" t="s">
        <v>87</v>
      </c>
      <c r="J9" s="50" t="s">
        <v>87</v>
      </c>
      <c r="K9" s="50" t="s">
        <v>87</v>
      </c>
      <c r="L9" s="50" t="s">
        <v>87</v>
      </c>
      <c r="M9" s="50" t="s">
        <v>87</v>
      </c>
      <c r="N9" s="50" t="s">
        <v>87</v>
      </c>
      <c r="O9" s="50" t="s">
        <v>87</v>
      </c>
      <c r="P9" s="50" t="s">
        <v>87</v>
      </c>
    </row>
    <row r="10" spans="1:16" s="17" customFormat="1" ht="15.75" customHeight="1" x14ac:dyDescent="0.25">
      <c r="A10" s="49" t="s">
        <v>64</v>
      </c>
      <c r="B10" s="13" t="s">
        <v>125</v>
      </c>
      <c r="C10" s="50"/>
      <c r="D10" s="50" t="s">
        <v>126</v>
      </c>
      <c r="E10" s="50"/>
      <c r="F10" s="50" t="s">
        <v>14</v>
      </c>
      <c r="G10" s="14" t="s">
        <v>127</v>
      </c>
      <c r="H10" s="19"/>
      <c r="I10" s="9"/>
      <c r="J10" s="50"/>
      <c r="K10" s="50" t="s">
        <v>126</v>
      </c>
      <c r="L10" s="50"/>
      <c r="M10" s="50" t="s">
        <v>14</v>
      </c>
      <c r="N10" s="14" t="s">
        <v>127</v>
      </c>
      <c r="O10" s="19"/>
      <c r="P10" s="9"/>
    </row>
    <row r="11" spans="1:16" s="17" customFormat="1" ht="94.5" x14ac:dyDescent="0.25">
      <c r="A11" s="49" t="s">
        <v>65</v>
      </c>
      <c r="B11" s="13" t="s">
        <v>128</v>
      </c>
      <c r="C11" s="50"/>
      <c r="D11" s="50" t="s">
        <v>126</v>
      </c>
      <c r="E11" s="50"/>
      <c r="F11" s="50" t="s">
        <v>14</v>
      </c>
      <c r="G11" s="14" t="s">
        <v>127</v>
      </c>
      <c r="H11" s="19"/>
      <c r="I11" s="9"/>
      <c r="J11" s="50"/>
      <c r="K11" s="50" t="s">
        <v>126</v>
      </c>
      <c r="L11" s="50"/>
      <c r="M11" s="50" t="s">
        <v>14</v>
      </c>
      <c r="N11" s="14" t="s">
        <v>127</v>
      </c>
      <c r="O11" s="19"/>
      <c r="P11" s="9"/>
    </row>
    <row r="12" spans="1:16" s="17" customFormat="1" x14ac:dyDescent="0.25">
      <c r="A12" s="49" t="s">
        <v>1</v>
      </c>
      <c r="B12" s="13" t="s">
        <v>1</v>
      </c>
      <c r="C12" s="50"/>
      <c r="D12" s="50"/>
      <c r="E12" s="50"/>
      <c r="F12" s="50"/>
      <c r="G12" s="14"/>
      <c r="H12" s="19"/>
      <c r="I12" s="9"/>
      <c r="J12" s="50"/>
      <c r="K12" s="50"/>
      <c r="L12" s="50"/>
      <c r="M12" s="50"/>
      <c r="N12" s="14"/>
      <c r="O12" s="19"/>
      <c r="P12" s="9"/>
    </row>
    <row r="13" spans="1:16" s="4" customFormat="1" ht="33" customHeight="1" x14ac:dyDescent="0.25">
      <c r="A13" s="46">
        <v>2</v>
      </c>
      <c r="B13" s="13" t="s">
        <v>129</v>
      </c>
      <c r="C13" s="70" t="s">
        <v>87</v>
      </c>
      <c r="D13" s="70" t="s">
        <v>87</v>
      </c>
      <c r="E13" s="70" t="s">
        <v>87</v>
      </c>
      <c r="F13" s="70" t="s">
        <v>87</v>
      </c>
      <c r="G13" s="70" t="s">
        <v>87</v>
      </c>
      <c r="H13" s="70" t="s">
        <v>87</v>
      </c>
      <c r="I13" s="70" t="s">
        <v>87</v>
      </c>
      <c r="J13" s="70" t="s">
        <v>87</v>
      </c>
      <c r="K13" s="70" t="s">
        <v>87</v>
      </c>
      <c r="L13" s="70" t="s">
        <v>87</v>
      </c>
      <c r="M13" s="70" t="s">
        <v>87</v>
      </c>
      <c r="N13" s="70" t="s">
        <v>87</v>
      </c>
      <c r="O13" s="70" t="s">
        <v>87</v>
      </c>
      <c r="P13" s="70" t="s">
        <v>87</v>
      </c>
    </row>
    <row r="14" spans="1:16" s="4" customFormat="1" ht="15.75" customHeight="1" x14ac:dyDescent="0.25">
      <c r="A14" s="46" t="s">
        <v>66</v>
      </c>
      <c r="B14" s="13" t="s">
        <v>130</v>
      </c>
      <c r="C14" s="70"/>
      <c r="D14" s="70" t="s">
        <v>131</v>
      </c>
      <c r="E14" s="70"/>
      <c r="F14" s="70" t="s">
        <v>14</v>
      </c>
      <c r="G14" s="66" t="s">
        <v>132</v>
      </c>
      <c r="H14" s="66"/>
      <c r="I14" s="71"/>
      <c r="J14" s="70"/>
      <c r="K14" s="70" t="s">
        <v>131</v>
      </c>
      <c r="L14" s="70"/>
      <c r="M14" s="70" t="s">
        <v>14</v>
      </c>
      <c r="N14" s="66" t="s">
        <v>132</v>
      </c>
      <c r="O14" s="66"/>
      <c r="P14" s="71"/>
    </row>
    <row r="15" spans="1:16" s="4" customFormat="1" ht="15.75" customHeight="1" x14ac:dyDescent="0.25">
      <c r="A15" s="46" t="s">
        <v>67</v>
      </c>
      <c r="B15" s="13" t="s">
        <v>133</v>
      </c>
      <c r="C15" s="70"/>
      <c r="D15" s="70" t="s">
        <v>131</v>
      </c>
      <c r="E15" s="70"/>
      <c r="F15" s="70" t="s">
        <v>14</v>
      </c>
      <c r="G15" s="66" t="s">
        <v>132</v>
      </c>
      <c r="H15" s="66"/>
      <c r="I15" s="71"/>
      <c r="J15" s="70"/>
      <c r="K15" s="70" t="s">
        <v>131</v>
      </c>
      <c r="L15" s="70"/>
      <c r="M15" s="70" t="s">
        <v>14</v>
      </c>
      <c r="N15" s="66" t="s">
        <v>132</v>
      </c>
      <c r="O15" s="66"/>
      <c r="P15" s="71"/>
    </row>
    <row r="16" spans="1:16" s="4" customFormat="1" ht="15.75" customHeight="1" x14ac:dyDescent="0.25">
      <c r="A16" s="46" t="s">
        <v>1</v>
      </c>
      <c r="B16" s="13" t="s">
        <v>1</v>
      </c>
      <c r="C16" s="70"/>
      <c r="D16" s="70"/>
      <c r="E16" s="70"/>
      <c r="F16" s="70"/>
      <c r="G16" s="66"/>
      <c r="H16" s="66"/>
      <c r="I16" s="71"/>
      <c r="J16" s="70"/>
      <c r="K16" s="70"/>
      <c r="L16" s="70"/>
      <c r="M16" s="70"/>
      <c r="N16" s="66"/>
      <c r="O16" s="66"/>
      <c r="P16" s="71"/>
    </row>
    <row r="17" spans="1:16" s="17" customFormat="1" ht="55.5" customHeight="1" x14ac:dyDescent="0.25">
      <c r="A17" s="46"/>
      <c r="B17" s="38" t="s">
        <v>134</v>
      </c>
      <c r="C17" s="51" t="s">
        <v>87</v>
      </c>
      <c r="D17" s="51" t="s">
        <v>87</v>
      </c>
      <c r="E17" s="51" t="s">
        <v>87</v>
      </c>
      <c r="F17" s="51" t="s">
        <v>87</v>
      </c>
      <c r="G17" s="51" t="s">
        <v>87</v>
      </c>
      <c r="H17" s="51" t="s">
        <v>87</v>
      </c>
      <c r="I17" s="22"/>
      <c r="J17" s="51" t="s">
        <v>87</v>
      </c>
      <c r="K17" s="51" t="s">
        <v>87</v>
      </c>
      <c r="L17" s="51" t="s">
        <v>87</v>
      </c>
      <c r="M17" s="51" t="s">
        <v>87</v>
      </c>
      <c r="N17" s="51" t="s">
        <v>87</v>
      </c>
      <c r="O17" s="51" t="s">
        <v>87</v>
      </c>
      <c r="P17" s="22"/>
    </row>
  </sheetData>
  <mergeCells count="11">
    <mergeCell ref="J4:P4"/>
    <mergeCell ref="A4:A7"/>
    <mergeCell ref="C6:F6"/>
    <mergeCell ref="A3:P3"/>
    <mergeCell ref="B4:B7"/>
    <mergeCell ref="C5:I5"/>
    <mergeCell ref="J5:P5"/>
    <mergeCell ref="N6:P6"/>
    <mergeCell ref="G6:I6"/>
    <mergeCell ref="J6:M6"/>
    <mergeCell ref="C4:I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4"/>
  <sheetViews>
    <sheetView view="pageBreakPreview" zoomScale="70" zoomScaleNormal="70" zoomScaleSheetLayoutView="70" workbookViewId="0">
      <selection activeCell="L16" sqref="L16"/>
    </sheetView>
  </sheetViews>
  <sheetFormatPr defaultRowHeight="15.75" x14ac:dyDescent="0.25"/>
  <cols>
    <col min="1" max="1" width="11" style="4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40" customWidth="1"/>
    <col min="8" max="8" width="16.75" style="4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150" t="s">
        <v>11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</row>
    <row r="2" spans="1:16" ht="15.75" customHeight="1" x14ac:dyDescent="0.25">
      <c r="A2" s="136" t="s">
        <v>0</v>
      </c>
      <c r="B2" s="137" t="s">
        <v>2</v>
      </c>
      <c r="C2" s="138" t="s">
        <v>29</v>
      </c>
      <c r="D2" s="138"/>
      <c r="E2" s="138"/>
      <c r="F2" s="138"/>
      <c r="G2" s="138"/>
      <c r="H2" s="138"/>
      <c r="I2" s="138"/>
      <c r="J2" s="138" t="s">
        <v>30</v>
      </c>
      <c r="K2" s="138"/>
      <c r="L2" s="138"/>
      <c r="M2" s="138"/>
      <c r="N2" s="138"/>
      <c r="O2" s="138"/>
      <c r="P2" s="138"/>
    </row>
    <row r="3" spans="1:16" ht="41.25" customHeight="1" x14ac:dyDescent="0.25">
      <c r="A3" s="136"/>
      <c r="B3" s="137"/>
      <c r="C3" s="139" t="str">
        <f>'т1 '!C18:I18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40"/>
      <c r="E3" s="140"/>
      <c r="F3" s="140"/>
      <c r="G3" s="140"/>
      <c r="H3" s="140"/>
      <c r="I3" s="141"/>
      <c r="J3" s="139" t="str">
        <f>'т1 '!J18:P18</f>
        <v>Наименование и реквизиты документа, согласно которому сформированы технические характеристики (параметры) инвестиционного проекта ОТР 28.06.2019</v>
      </c>
      <c r="K3" s="140"/>
      <c r="L3" s="140"/>
      <c r="M3" s="140"/>
      <c r="N3" s="140"/>
      <c r="O3" s="140"/>
      <c r="P3" s="141"/>
    </row>
    <row r="4" spans="1:16" ht="33.75" customHeight="1" x14ac:dyDescent="0.25">
      <c r="A4" s="136"/>
      <c r="B4" s="137"/>
      <c r="C4" s="137" t="s">
        <v>9</v>
      </c>
      <c r="D4" s="137"/>
      <c r="E4" s="137"/>
      <c r="F4" s="137"/>
      <c r="G4" s="137" t="s">
        <v>88</v>
      </c>
      <c r="H4" s="147"/>
      <c r="I4" s="147"/>
      <c r="J4" s="139" t="s">
        <v>9</v>
      </c>
      <c r="K4" s="140"/>
      <c r="L4" s="140"/>
      <c r="M4" s="141"/>
      <c r="N4" s="139" t="s">
        <v>88</v>
      </c>
      <c r="O4" s="140"/>
      <c r="P4" s="141"/>
    </row>
    <row r="5" spans="1:16" s="7" customFormat="1" ht="63" x14ac:dyDescent="0.25">
      <c r="A5" s="136"/>
      <c r="B5" s="137"/>
      <c r="C5" s="50" t="s">
        <v>21</v>
      </c>
      <c r="D5" s="50" t="s">
        <v>6</v>
      </c>
      <c r="E5" s="50" t="s">
        <v>83</v>
      </c>
      <c r="F5" s="50" t="s">
        <v>7</v>
      </c>
      <c r="G5" s="50" t="s">
        <v>10</v>
      </c>
      <c r="H5" s="50" t="s">
        <v>35</v>
      </c>
      <c r="I5" s="11" t="s">
        <v>36</v>
      </c>
      <c r="J5" s="50" t="s">
        <v>21</v>
      </c>
      <c r="K5" s="50" t="s">
        <v>6</v>
      </c>
      <c r="L5" s="50" t="s">
        <v>83</v>
      </c>
      <c r="M5" s="50" t="s">
        <v>7</v>
      </c>
      <c r="N5" s="50" t="s">
        <v>10</v>
      </c>
      <c r="O5" s="50" t="s">
        <v>37</v>
      </c>
      <c r="P5" s="11" t="s">
        <v>36</v>
      </c>
    </row>
    <row r="6" spans="1:16" s="10" customFormat="1" x14ac:dyDescent="0.25">
      <c r="A6" s="44">
        <v>1</v>
      </c>
      <c r="B6" s="50">
        <v>2</v>
      </c>
      <c r="C6" s="44">
        <v>3</v>
      </c>
      <c r="D6" s="50">
        <v>4</v>
      </c>
      <c r="E6" s="44">
        <v>5</v>
      </c>
      <c r="F6" s="50">
        <v>6</v>
      </c>
      <c r="G6" s="44">
        <v>7</v>
      </c>
      <c r="H6" s="50">
        <v>8</v>
      </c>
      <c r="I6" s="44">
        <v>9</v>
      </c>
      <c r="J6" s="50">
        <v>10</v>
      </c>
      <c r="K6" s="44">
        <v>11</v>
      </c>
      <c r="L6" s="50">
        <v>12</v>
      </c>
      <c r="M6" s="44">
        <v>13</v>
      </c>
      <c r="N6" s="50">
        <v>14</v>
      </c>
      <c r="O6" s="44">
        <v>15</v>
      </c>
      <c r="P6" s="50">
        <v>16</v>
      </c>
    </row>
    <row r="7" spans="1:16" s="10" customFormat="1" ht="51" customHeight="1" x14ac:dyDescent="0.25">
      <c r="A7" s="49">
        <v>1</v>
      </c>
      <c r="B7" s="12" t="s">
        <v>101</v>
      </c>
      <c r="C7" s="50" t="s">
        <v>87</v>
      </c>
      <c r="D7" s="50" t="s">
        <v>87</v>
      </c>
      <c r="E7" s="50" t="s">
        <v>87</v>
      </c>
      <c r="F7" s="50" t="s">
        <v>87</v>
      </c>
      <c r="G7" s="50" t="s">
        <v>87</v>
      </c>
      <c r="H7" s="50" t="s">
        <v>87</v>
      </c>
      <c r="I7" s="50" t="s">
        <v>87</v>
      </c>
      <c r="J7" s="50"/>
      <c r="K7" s="50"/>
      <c r="L7" s="50"/>
      <c r="M7" s="50"/>
      <c r="N7" s="50"/>
      <c r="O7" s="50"/>
      <c r="P7" s="50"/>
    </row>
    <row r="8" spans="1:16" s="10" customFormat="1" ht="163.5" customHeight="1" x14ac:dyDescent="0.25">
      <c r="A8" s="49" t="s">
        <v>111</v>
      </c>
      <c r="B8" s="12" t="s">
        <v>135</v>
      </c>
      <c r="C8" s="50" t="s">
        <v>87</v>
      </c>
      <c r="D8" s="50" t="s">
        <v>87</v>
      </c>
      <c r="E8" s="50" t="s">
        <v>87</v>
      </c>
      <c r="F8" s="50" t="s">
        <v>87</v>
      </c>
      <c r="G8" s="50" t="s">
        <v>87</v>
      </c>
      <c r="H8" s="50" t="s">
        <v>87</v>
      </c>
      <c r="I8" s="50" t="s">
        <v>87</v>
      </c>
      <c r="J8" s="50"/>
      <c r="K8" s="27"/>
      <c r="L8" s="54"/>
      <c r="M8" s="52"/>
      <c r="N8" s="14"/>
      <c r="O8" s="54"/>
      <c r="P8" s="56"/>
    </row>
    <row r="9" spans="1:16" s="10" customFormat="1" x14ac:dyDescent="0.25">
      <c r="A9" s="49" t="s">
        <v>1</v>
      </c>
      <c r="B9" s="12" t="s">
        <v>1</v>
      </c>
      <c r="C9" s="50" t="s">
        <v>87</v>
      </c>
      <c r="D9" s="50" t="s">
        <v>87</v>
      </c>
      <c r="E9" s="50" t="s">
        <v>87</v>
      </c>
      <c r="F9" s="50" t="s">
        <v>87</v>
      </c>
      <c r="G9" s="50" t="s">
        <v>87</v>
      </c>
      <c r="H9" s="50" t="s">
        <v>87</v>
      </c>
      <c r="I9" s="50" t="s">
        <v>87</v>
      </c>
      <c r="J9" s="50"/>
      <c r="K9" s="27"/>
      <c r="L9" s="50"/>
      <c r="M9" s="52"/>
      <c r="N9" s="14"/>
      <c r="O9" s="50"/>
      <c r="P9" s="16"/>
    </row>
    <row r="10" spans="1:16" s="10" customFormat="1" x14ac:dyDescent="0.25">
      <c r="A10" s="49">
        <v>2</v>
      </c>
      <c r="B10" s="13" t="s">
        <v>18</v>
      </c>
      <c r="C10" s="50" t="s">
        <v>87</v>
      </c>
      <c r="D10" s="50" t="s">
        <v>87</v>
      </c>
      <c r="E10" s="50" t="s">
        <v>87</v>
      </c>
      <c r="F10" s="50" t="s">
        <v>87</v>
      </c>
      <c r="G10" s="50" t="s">
        <v>87</v>
      </c>
      <c r="H10" s="50" t="s">
        <v>87</v>
      </c>
      <c r="I10" s="50" t="s">
        <v>87</v>
      </c>
      <c r="J10" s="50"/>
      <c r="K10" s="50"/>
      <c r="L10" s="50"/>
      <c r="M10" s="50"/>
      <c r="N10" s="50"/>
      <c r="O10" s="50"/>
      <c r="P10" s="50"/>
    </row>
    <row r="11" spans="1:16" s="10" customFormat="1" x14ac:dyDescent="0.25">
      <c r="A11" s="49" t="s">
        <v>66</v>
      </c>
      <c r="B11" s="13" t="s">
        <v>58</v>
      </c>
      <c r="C11" s="50" t="s">
        <v>87</v>
      </c>
      <c r="D11" s="50" t="s">
        <v>87</v>
      </c>
      <c r="E11" s="50" t="s">
        <v>87</v>
      </c>
      <c r="F11" s="50" t="s">
        <v>87</v>
      </c>
      <c r="G11" s="50" t="s">
        <v>87</v>
      </c>
      <c r="H11" s="50" t="s">
        <v>87</v>
      </c>
      <c r="I11" s="50" t="s">
        <v>87</v>
      </c>
      <c r="J11" s="50"/>
      <c r="K11" s="50"/>
      <c r="L11" s="50"/>
      <c r="M11" s="28"/>
      <c r="N11" s="14"/>
      <c r="O11" s="50"/>
      <c r="P11" s="16"/>
    </row>
    <row r="12" spans="1:16" s="10" customFormat="1" x14ac:dyDescent="0.25">
      <c r="A12" s="49" t="s">
        <v>67</v>
      </c>
      <c r="B12" s="13" t="s">
        <v>59</v>
      </c>
      <c r="C12" s="50" t="s">
        <v>87</v>
      </c>
      <c r="D12" s="50" t="s">
        <v>87</v>
      </c>
      <c r="E12" s="50" t="s">
        <v>87</v>
      </c>
      <c r="F12" s="50" t="s">
        <v>87</v>
      </c>
      <c r="G12" s="50" t="s">
        <v>87</v>
      </c>
      <c r="H12" s="50" t="s">
        <v>87</v>
      </c>
      <c r="I12" s="50" t="s">
        <v>87</v>
      </c>
      <c r="J12" s="50"/>
      <c r="K12" s="50"/>
      <c r="L12" s="50"/>
      <c r="M12" s="28"/>
      <c r="N12" s="14"/>
      <c r="O12" s="50"/>
      <c r="P12" s="16"/>
    </row>
    <row r="13" spans="1:16" s="10" customFormat="1" x14ac:dyDescent="0.25">
      <c r="A13" s="49" t="s">
        <v>1</v>
      </c>
      <c r="B13" s="13" t="s">
        <v>1</v>
      </c>
      <c r="C13" s="50" t="s">
        <v>87</v>
      </c>
      <c r="D13" s="50" t="s">
        <v>87</v>
      </c>
      <c r="E13" s="50" t="s">
        <v>87</v>
      </c>
      <c r="F13" s="50" t="s">
        <v>87</v>
      </c>
      <c r="G13" s="50" t="s">
        <v>87</v>
      </c>
      <c r="H13" s="50" t="s">
        <v>87</v>
      </c>
      <c r="I13" s="50" t="s">
        <v>87</v>
      </c>
      <c r="J13" s="50"/>
      <c r="K13" s="50"/>
      <c r="L13" s="50"/>
      <c r="M13" s="28"/>
      <c r="N13" s="14"/>
      <c r="O13" s="50"/>
      <c r="P13" s="16"/>
    </row>
    <row r="14" spans="1:16" s="17" customFormat="1" ht="30" customHeight="1" x14ac:dyDescent="0.25">
      <c r="A14" s="46">
        <v>3</v>
      </c>
      <c r="B14" s="13" t="s">
        <v>5</v>
      </c>
      <c r="C14" s="50" t="s">
        <v>87</v>
      </c>
      <c r="D14" s="50" t="s">
        <v>87</v>
      </c>
      <c r="E14" s="50" t="s">
        <v>87</v>
      </c>
      <c r="F14" s="50" t="s">
        <v>87</v>
      </c>
      <c r="G14" s="50" t="s">
        <v>87</v>
      </c>
      <c r="H14" s="50" t="s">
        <v>87</v>
      </c>
      <c r="I14" s="50" t="s">
        <v>87</v>
      </c>
      <c r="J14" s="50"/>
      <c r="K14" s="50"/>
      <c r="L14" s="50"/>
      <c r="M14" s="50"/>
      <c r="N14" s="50"/>
      <c r="O14" s="50"/>
      <c r="P14" s="50"/>
    </row>
    <row r="15" spans="1:16" s="17" customFormat="1" ht="30" customHeight="1" x14ac:dyDescent="0.25">
      <c r="A15" s="46" t="s">
        <v>68</v>
      </c>
      <c r="B15" s="12" t="s">
        <v>56</v>
      </c>
      <c r="C15" s="50" t="s">
        <v>87</v>
      </c>
      <c r="D15" s="50" t="s">
        <v>87</v>
      </c>
      <c r="E15" s="50" t="s">
        <v>87</v>
      </c>
      <c r="F15" s="50" t="s">
        <v>87</v>
      </c>
      <c r="G15" s="50" t="s">
        <v>87</v>
      </c>
      <c r="H15" s="50" t="s">
        <v>87</v>
      </c>
      <c r="I15" s="50" t="s">
        <v>87</v>
      </c>
      <c r="J15" s="50"/>
      <c r="K15" s="50"/>
      <c r="L15" s="50"/>
      <c r="M15" s="50"/>
      <c r="N15" s="14"/>
      <c r="O15" s="19"/>
      <c r="P15" s="56"/>
    </row>
    <row r="16" spans="1:16" s="17" customFormat="1" ht="30" customHeight="1" x14ac:dyDescent="0.25">
      <c r="A16" s="46" t="s">
        <v>69</v>
      </c>
      <c r="B16" s="12" t="s">
        <v>57</v>
      </c>
      <c r="C16" s="50" t="s">
        <v>87</v>
      </c>
      <c r="D16" s="50" t="s">
        <v>87</v>
      </c>
      <c r="E16" s="50" t="s">
        <v>87</v>
      </c>
      <c r="F16" s="50" t="s">
        <v>87</v>
      </c>
      <c r="G16" s="50" t="s">
        <v>87</v>
      </c>
      <c r="H16" s="50" t="s">
        <v>87</v>
      </c>
      <c r="I16" s="50" t="s">
        <v>87</v>
      </c>
      <c r="J16" s="50"/>
      <c r="K16" s="50"/>
      <c r="L16" s="50"/>
      <c r="M16" s="50"/>
      <c r="N16" s="14"/>
      <c r="O16" s="19"/>
      <c r="P16" s="16"/>
    </row>
    <row r="17" spans="1:16" s="17" customFormat="1" ht="30" customHeight="1" x14ac:dyDescent="0.25">
      <c r="A17" s="46" t="s">
        <v>1</v>
      </c>
      <c r="B17" s="12" t="s">
        <v>1</v>
      </c>
      <c r="C17" s="50" t="s">
        <v>87</v>
      </c>
      <c r="D17" s="50" t="s">
        <v>87</v>
      </c>
      <c r="E17" s="50" t="s">
        <v>87</v>
      </c>
      <c r="F17" s="50" t="s">
        <v>87</v>
      </c>
      <c r="G17" s="50" t="s">
        <v>87</v>
      </c>
      <c r="H17" s="50" t="s">
        <v>87</v>
      </c>
      <c r="I17" s="50" t="s">
        <v>87</v>
      </c>
      <c r="J17" s="50"/>
      <c r="K17" s="50"/>
      <c r="L17" s="50"/>
      <c r="M17" s="50"/>
      <c r="N17" s="14"/>
      <c r="O17" s="19"/>
      <c r="P17" s="16"/>
    </row>
    <row r="18" spans="1:16" s="17" customFormat="1" ht="30" customHeight="1" x14ac:dyDescent="0.25">
      <c r="A18" s="46" t="s">
        <v>84</v>
      </c>
      <c r="B18" s="12" t="s">
        <v>85</v>
      </c>
      <c r="C18" s="50" t="s">
        <v>87</v>
      </c>
      <c r="D18" s="50" t="s">
        <v>87</v>
      </c>
      <c r="E18" s="50" t="s">
        <v>87</v>
      </c>
      <c r="F18" s="50" t="s">
        <v>87</v>
      </c>
      <c r="G18" s="50" t="s">
        <v>87</v>
      </c>
      <c r="H18" s="50" t="s">
        <v>87</v>
      </c>
      <c r="I18" s="50" t="s">
        <v>87</v>
      </c>
      <c r="J18" s="50"/>
      <c r="K18" s="50"/>
      <c r="L18" s="50"/>
      <c r="M18" s="50"/>
      <c r="N18" s="14"/>
      <c r="O18" s="19"/>
      <c r="P18" s="16"/>
    </row>
    <row r="19" spans="1:16" s="17" customFormat="1" ht="30" customHeight="1" x14ac:dyDescent="0.25">
      <c r="A19" s="46" t="s">
        <v>84</v>
      </c>
      <c r="B19" s="12" t="s">
        <v>97</v>
      </c>
      <c r="C19" s="50" t="s">
        <v>87</v>
      </c>
      <c r="D19" s="50" t="s">
        <v>87</v>
      </c>
      <c r="E19" s="50" t="s">
        <v>87</v>
      </c>
      <c r="F19" s="50" t="s">
        <v>87</v>
      </c>
      <c r="G19" s="50" t="s">
        <v>87</v>
      </c>
      <c r="H19" s="50" t="s">
        <v>87</v>
      </c>
      <c r="I19" s="50" t="s">
        <v>87</v>
      </c>
      <c r="J19" s="50"/>
      <c r="K19" s="50"/>
      <c r="L19" s="50"/>
      <c r="M19" s="50"/>
      <c r="N19" s="14"/>
      <c r="O19" s="19"/>
      <c r="P19" s="16"/>
    </row>
    <row r="20" spans="1:16" s="17" customFormat="1" ht="15" customHeight="1" x14ac:dyDescent="0.25">
      <c r="A20" s="46" t="s">
        <v>1</v>
      </c>
      <c r="B20" s="12" t="s">
        <v>1</v>
      </c>
      <c r="C20" s="50"/>
      <c r="D20" s="50"/>
      <c r="E20" s="50"/>
      <c r="F20" s="50"/>
      <c r="G20" s="14"/>
      <c r="H20" s="19"/>
      <c r="I20" s="16"/>
      <c r="J20" s="50"/>
      <c r="K20" s="50"/>
      <c r="L20" s="50"/>
      <c r="M20" s="50"/>
      <c r="N20" s="14"/>
      <c r="O20" s="19"/>
      <c r="P20" s="16"/>
    </row>
    <row r="21" spans="1:16" s="17" customFormat="1" ht="51" customHeight="1" x14ac:dyDescent="0.25">
      <c r="A21" s="46"/>
      <c r="B21" s="38" t="s">
        <v>89</v>
      </c>
      <c r="C21" s="51" t="s">
        <v>87</v>
      </c>
      <c r="D21" s="51" t="s">
        <v>87</v>
      </c>
      <c r="E21" s="51" t="s">
        <v>87</v>
      </c>
      <c r="F21" s="51" t="s">
        <v>87</v>
      </c>
      <c r="G21" s="51" t="s">
        <v>87</v>
      </c>
      <c r="H21" s="57"/>
      <c r="I21" s="57" t="s">
        <v>87</v>
      </c>
      <c r="J21" s="51" t="s">
        <v>87</v>
      </c>
      <c r="K21" s="51" t="s">
        <v>87</v>
      </c>
      <c r="L21" s="51" t="s">
        <v>87</v>
      </c>
      <c r="M21" s="51" t="s">
        <v>87</v>
      </c>
      <c r="N21" s="51" t="s">
        <v>87</v>
      </c>
      <c r="O21" s="57"/>
      <c r="P21" s="57">
        <f>P8+P15</f>
        <v>0</v>
      </c>
    </row>
    <row r="22" spans="1:16" ht="15.75" customHeight="1" x14ac:dyDescent="0.25">
      <c r="A22" s="47"/>
      <c r="B22" s="25"/>
      <c r="C22" s="23"/>
      <c r="D22" s="41"/>
      <c r="E22" s="41"/>
      <c r="F22" s="41"/>
      <c r="G22" s="42"/>
      <c r="H22" s="42"/>
      <c r="I22" s="26"/>
      <c r="J22" s="24"/>
      <c r="K22" s="24"/>
    </row>
    <row r="23" spans="1:16" s="39" customFormat="1" ht="18.75" customHeight="1" x14ac:dyDescent="0.25">
      <c r="A23" s="148"/>
      <c r="B23" s="148"/>
      <c r="C23" s="148"/>
      <c r="D23" s="148"/>
      <c r="E23" s="148"/>
      <c r="F23" s="148"/>
      <c r="G23" s="148"/>
      <c r="H23" s="42"/>
      <c r="I23" s="26"/>
    </row>
    <row r="24" spans="1:16" s="39" customFormat="1" ht="41.25" customHeight="1" x14ac:dyDescent="0.25">
      <c r="A24" s="148"/>
      <c r="B24" s="148"/>
      <c r="C24" s="148"/>
      <c r="D24" s="148"/>
      <c r="E24" s="148"/>
      <c r="F24" s="148"/>
      <c r="G24" s="148"/>
      <c r="H24" s="42"/>
      <c r="I24" s="26"/>
    </row>
    <row r="25" spans="1:16" s="39" customFormat="1" ht="38.25" customHeight="1" x14ac:dyDescent="0.25">
      <c r="A25" s="148"/>
      <c r="B25" s="148"/>
      <c r="C25" s="148"/>
      <c r="D25" s="148"/>
      <c r="E25" s="148"/>
      <c r="F25" s="148"/>
      <c r="G25" s="148"/>
      <c r="H25" s="53"/>
      <c r="I25" s="26"/>
    </row>
    <row r="26" spans="1:16" s="39" customFormat="1" ht="18.75" customHeight="1" x14ac:dyDescent="0.25">
      <c r="A26" s="145"/>
      <c r="B26" s="145"/>
      <c r="C26" s="145"/>
      <c r="D26" s="145"/>
      <c r="E26" s="145"/>
      <c r="F26" s="145"/>
      <c r="G26" s="145"/>
      <c r="H26" s="42"/>
      <c r="I26" s="26"/>
    </row>
    <row r="27" spans="1:16" s="39" customFormat="1" ht="42" customHeight="1" x14ac:dyDescent="0.25">
      <c r="A27" s="142"/>
      <c r="B27" s="143"/>
      <c r="C27" s="143"/>
      <c r="D27" s="143"/>
      <c r="E27" s="143"/>
      <c r="F27" s="143"/>
      <c r="G27" s="143"/>
      <c r="H27" s="42"/>
      <c r="I27" s="26"/>
    </row>
    <row r="28" spans="1:16" ht="53.25" customHeight="1" x14ac:dyDescent="0.25">
      <c r="A28" s="142"/>
      <c r="B28" s="143"/>
      <c r="C28" s="143"/>
      <c r="D28" s="143"/>
      <c r="E28" s="143"/>
      <c r="F28" s="143"/>
      <c r="G28" s="143"/>
    </row>
    <row r="29" spans="1:16" x14ac:dyDescent="0.25">
      <c r="A29" s="144"/>
      <c r="B29" s="144"/>
      <c r="C29" s="144"/>
      <c r="D29" s="144"/>
      <c r="E29" s="144"/>
      <c r="F29" s="144"/>
      <c r="G29" s="144"/>
    </row>
    <row r="30" spans="1:16" x14ac:dyDescent="0.25">
      <c r="B30" s="53"/>
    </row>
    <row r="34" spans="2:2" x14ac:dyDescent="0.25">
      <c r="B34" s="53"/>
    </row>
  </sheetData>
  <mergeCells count="18">
    <mergeCell ref="A1:P1"/>
    <mergeCell ref="A2:A5"/>
    <mergeCell ref="B2:B5"/>
    <mergeCell ref="C2:I2"/>
    <mergeCell ref="J2:P2"/>
    <mergeCell ref="C3:I3"/>
    <mergeCell ref="J3:P3"/>
    <mergeCell ref="C4:F4"/>
    <mergeCell ref="G4:I4"/>
    <mergeCell ref="A25:G25"/>
    <mergeCell ref="A26:G26"/>
    <mergeCell ref="J4:M4"/>
    <mergeCell ref="N4:P4"/>
    <mergeCell ref="A29:G29"/>
    <mergeCell ref="A27:G27"/>
    <mergeCell ref="A28:G28"/>
    <mergeCell ref="A23:G23"/>
    <mergeCell ref="A24:G24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1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view="pageBreakPreview" zoomScale="85" zoomScaleNormal="70" zoomScaleSheetLayoutView="85" workbookViewId="0">
      <selection activeCell="G27" sqref="G27"/>
    </sheetView>
  </sheetViews>
  <sheetFormatPr defaultRowHeight="15.75" x14ac:dyDescent="0.25"/>
  <cols>
    <col min="1" max="1" width="7.625" style="43" customWidth="1"/>
    <col min="2" max="2" width="46.62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40" customWidth="1"/>
    <col min="8" max="8" width="16.75" style="4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P1" s="33" t="s">
        <v>33</v>
      </c>
    </row>
    <row r="2" spans="1:16" s="10" customFormat="1" x14ac:dyDescent="0.25">
      <c r="A2" s="150" t="s">
        <v>17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</row>
    <row r="3" spans="1:16" s="10" customFormat="1" ht="27" customHeight="1" x14ac:dyDescent="0.25">
      <c r="A3" s="136" t="s">
        <v>0</v>
      </c>
      <c r="B3" s="137" t="s">
        <v>2</v>
      </c>
      <c r="C3" s="138" t="s">
        <v>29</v>
      </c>
      <c r="D3" s="138"/>
      <c r="E3" s="138"/>
      <c r="F3" s="138"/>
      <c r="G3" s="138"/>
      <c r="H3" s="138"/>
      <c r="I3" s="138"/>
      <c r="J3" s="138" t="s">
        <v>30</v>
      </c>
      <c r="K3" s="138"/>
      <c r="L3" s="138"/>
      <c r="M3" s="138"/>
      <c r="N3" s="138"/>
      <c r="O3" s="138"/>
      <c r="P3" s="138"/>
    </row>
    <row r="4" spans="1:16" s="10" customFormat="1" ht="61.5" customHeight="1" x14ac:dyDescent="0.25">
      <c r="A4" s="136"/>
      <c r="B4" s="137"/>
      <c r="C4" s="139" t="str">
        <f>'т1 '!C18:I18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40"/>
      <c r="E4" s="140"/>
      <c r="F4" s="140"/>
      <c r="G4" s="140"/>
      <c r="H4" s="140"/>
      <c r="I4" s="141"/>
      <c r="J4" s="139" t="str">
        <f>'т1 '!J18:P18</f>
        <v>Наименование и реквизиты документа, согласно которому сформированы технические характеристики (параметры) инвестиционного проекта ОТР 28.06.2019</v>
      </c>
      <c r="K4" s="140"/>
      <c r="L4" s="140"/>
      <c r="M4" s="140"/>
      <c r="N4" s="140"/>
      <c r="O4" s="140"/>
      <c r="P4" s="141"/>
    </row>
    <row r="5" spans="1:16" s="10" customFormat="1" ht="33.75" customHeight="1" x14ac:dyDescent="0.25">
      <c r="A5" s="136"/>
      <c r="B5" s="137"/>
      <c r="C5" s="137" t="s">
        <v>9</v>
      </c>
      <c r="D5" s="137"/>
      <c r="E5" s="137"/>
      <c r="F5" s="137"/>
      <c r="G5" s="137" t="s">
        <v>88</v>
      </c>
      <c r="H5" s="147"/>
      <c r="I5" s="147"/>
      <c r="J5" s="137" t="s">
        <v>9</v>
      </c>
      <c r="K5" s="137"/>
      <c r="L5" s="137"/>
      <c r="M5" s="137"/>
      <c r="N5" s="137" t="s">
        <v>88</v>
      </c>
      <c r="O5" s="147"/>
      <c r="P5" s="147"/>
    </row>
    <row r="6" spans="1:16" s="10" customFormat="1" ht="63" x14ac:dyDescent="0.25">
      <c r="A6" s="136"/>
      <c r="B6" s="137"/>
      <c r="C6" s="50" t="s">
        <v>21</v>
      </c>
      <c r="D6" s="50" t="s">
        <v>6</v>
      </c>
      <c r="E6" s="50" t="s">
        <v>83</v>
      </c>
      <c r="F6" s="50" t="s">
        <v>7</v>
      </c>
      <c r="G6" s="50" t="s">
        <v>10</v>
      </c>
      <c r="H6" s="50" t="s">
        <v>35</v>
      </c>
      <c r="I6" s="11" t="s">
        <v>36</v>
      </c>
      <c r="J6" s="50" t="s">
        <v>21</v>
      </c>
      <c r="K6" s="50" t="s">
        <v>6</v>
      </c>
      <c r="L6" s="50" t="s">
        <v>83</v>
      </c>
      <c r="M6" s="50" t="s">
        <v>7</v>
      </c>
      <c r="N6" s="50" t="s">
        <v>10</v>
      </c>
      <c r="O6" s="50" t="s">
        <v>37</v>
      </c>
      <c r="P6" s="11" t="s">
        <v>36</v>
      </c>
    </row>
    <row r="7" spans="1:16" s="10" customFormat="1" x14ac:dyDescent="0.25">
      <c r="A7" s="44">
        <v>1</v>
      </c>
      <c r="B7" s="50">
        <v>2</v>
      </c>
      <c r="C7" s="50">
        <v>3</v>
      </c>
      <c r="D7" s="50">
        <v>4</v>
      </c>
      <c r="E7" s="50">
        <v>5</v>
      </c>
      <c r="F7" s="50">
        <v>6</v>
      </c>
      <c r="G7" s="50">
        <v>7</v>
      </c>
      <c r="H7" s="50">
        <v>8</v>
      </c>
      <c r="I7" s="11">
        <v>9</v>
      </c>
      <c r="J7" s="50">
        <v>10</v>
      </c>
      <c r="K7" s="11">
        <v>11</v>
      </c>
      <c r="L7" s="50">
        <v>12</v>
      </c>
      <c r="M7" s="11">
        <v>13</v>
      </c>
      <c r="N7" s="50">
        <v>14</v>
      </c>
      <c r="O7" s="11">
        <v>15</v>
      </c>
      <c r="P7" s="50">
        <v>16</v>
      </c>
    </row>
    <row r="8" spans="1:16" s="10" customFormat="1" x14ac:dyDescent="0.25">
      <c r="A8" s="46">
        <v>1</v>
      </c>
      <c r="B8" s="13" t="s">
        <v>100</v>
      </c>
      <c r="C8" s="50" t="s">
        <v>87</v>
      </c>
      <c r="D8" s="50" t="s">
        <v>87</v>
      </c>
      <c r="E8" s="50" t="s">
        <v>87</v>
      </c>
      <c r="F8" s="50" t="s">
        <v>87</v>
      </c>
      <c r="G8" s="50" t="s">
        <v>87</v>
      </c>
      <c r="H8" s="50" t="s">
        <v>87</v>
      </c>
      <c r="I8" s="50" t="s">
        <v>87</v>
      </c>
      <c r="J8" s="50" t="s">
        <v>87</v>
      </c>
      <c r="K8" s="50" t="s">
        <v>87</v>
      </c>
      <c r="L8" s="50" t="s">
        <v>87</v>
      </c>
      <c r="M8" s="50" t="s">
        <v>87</v>
      </c>
      <c r="N8" s="50" t="s">
        <v>87</v>
      </c>
      <c r="O8" s="50" t="s">
        <v>87</v>
      </c>
      <c r="P8" s="50" t="s">
        <v>87</v>
      </c>
    </row>
    <row r="9" spans="1:16" s="10" customFormat="1" x14ac:dyDescent="0.25">
      <c r="A9" s="46" t="s">
        <v>64</v>
      </c>
      <c r="B9" s="13" t="s">
        <v>102</v>
      </c>
      <c r="C9" s="50" t="s">
        <v>87</v>
      </c>
      <c r="D9" s="50" t="s">
        <v>87</v>
      </c>
      <c r="E9" s="50" t="s">
        <v>87</v>
      </c>
      <c r="F9" s="50" t="s">
        <v>87</v>
      </c>
      <c r="G9" s="50" t="s">
        <v>87</v>
      </c>
      <c r="H9" s="50" t="s">
        <v>87</v>
      </c>
      <c r="I9" s="50" t="s">
        <v>87</v>
      </c>
      <c r="J9" s="50"/>
      <c r="K9" s="27"/>
      <c r="L9" s="50"/>
      <c r="M9" s="52"/>
      <c r="N9" s="14"/>
      <c r="O9" s="54"/>
      <c r="P9" s="16"/>
    </row>
    <row r="10" spans="1:16" s="10" customFormat="1" x14ac:dyDescent="0.25">
      <c r="A10" s="46" t="s">
        <v>65</v>
      </c>
      <c r="B10" s="13" t="s">
        <v>103</v>
      </c>
      <c r="C10" s="50" t="s">
        <v>87</v>
      </c>
      <c r="D10" s="50" t="s">
        <v>87</v>
      </c>
      <c r="E10" s="50" t="s">
        <v>87</v>
      </c>
      <c r="F10" s="50" t="s">
        <v>87</v>
      </c>
      <c r="G10" s="50" t="s">
        <v>87</v>
      </c>
      <c r="H10" s="50" t="s">
        <v>87</v>
      </c>
      <c r="I10" s="50" t="s">
        <v>87</v>
      </c>
      <c r="J10" s="50"/>
      <c r="K10" s="27"/>
      <c r="L10" s="50"/>
      <c r="M10" s="52"/>
      <c r="N10" s="14"/>
      <c r="O10" s="50"/>
      <c r="P10" s="16"/>
    </row>
    <row r="11" spans="1:16" x14ac:dyDescent="0.25">
      <c r="A11" s="46" t="s">
        <v>1</v>
      </c>
      <c r="B11" s="13" t="s">
        <v>1</v>
      </c>
      <c r="C11" s="50" t="s">
        <v>87</v>
      </c>
      <c r="D11" s="50" t="s">
        <v>87</v>
      </c>
      <c r="E11" s="50" t="s">
        <v>87</v>
      </c>
      <c r="F11" s="50" t="s">
        <v>87</v>
      </c>
      <c r="G11" s="50" t="s">
        <v>87</v>
      </c>
      <c r="H11" s="50" t="s">
        <v>87</v>
      </c>
      <c r="I11" s="50" t="s">
        <v>87</v>
      </c>
      <c r="J11" s="50"/>
      <c r="K11" s="27"/>
      <c r="L11" s="50"/>
      <c r="M11" s="52"/>
      <c r="N11" s="14"/>
      <c r="O11" s="50"/>
      <c r="P11" s="16"/>
    </row>
    <row r="12" spans="1:16" x14ac:dyDescent="0.25">
      <c r="A12" s="46" t="s">
        <v>104</v>
      </c>
      <c r="B12" s="13" t="s">
        <v>61</v>
      </c>
      <c r="C12" s="50" t="s">
        <v>87</v>
      </c>
      <c r="D12" s="50" t="s">
        <v>87</v>
      </c>
      <c r="E12" s="50" t="s">
        <v>87</v>
      </c>
      <c r="F12" s="50" t="s">
        <v>87</v>
      </c>
      <c r="G12" s="50" t="s">
        <v>87</v>
      </c>
      <c r="H12" s="50" t="s">
        <v>87</v>
      </c>
      <c r="I12" s="50" t="s">
        <v>87</v>
      </c>
      <c r="J12" s="50"/>
      <c r="K12" s="27"/>
      <c r="L12" s="50"/>
      <c r="M12" s="52"/>
      <c r="N12" s="14"/>
      <c r="O12" s="50"/>
      <c r="P12" s="16"/>
    </row>
    <row r="13" spans="1:16" s="39" customFormat="1" x14ac:dyDescent="0.25">
      <c r="A13" s="46" t="s">
        <v>1</v>
      </c>
      <c r="B13" s="13" t="s">
        <v>1</v>
      </c>
      <c r="C13" s="50" t="s">
        <v>87</v>
      </c>
      <c r="D13" s="50" t="s">
        <v>87</v>
      </c>
      <c r="E13" s="50" t="s">
        <v>87</v>
      </c>
      <c r="F13" s="50" t="s">
        <v>87</v>
      </c>
      <c r="G13" s="50" t="s">
        <v>87</v>
      </c>
      <c r="H13" s="50" t="s">
        <v>87</v>
      </c>
      <c r="I13" s="50" t="s">
        <v>87</v>
      </c>
      <c r="J13" s="50"/>
      <c r="K13" s="27"/>
      <c r="L13" s="50"/>
      <c r="M13" s="52"/>
      <c r="N13" s="14"/>
      <c r="O13" s="50"/>
      <c r="P13" s="16"/>
    </row>
    <row r="14" spans="1:16" s="39" customFormat="1" x14ac:dyDescent="0.25">
      <c r="A14" s="46">
        <v>2</v>
      </c>
      <c r="B14" s="29" t="s">
        <v>90</v>
      </c>
      <c r="C14" s="50" t="s">
        <v>87</v>
      </c>
      <c r="D14" s="50" t="s">
        <v>87</v>
      </c>
      <c r="E14" s="50" t="s">
        <v>87</v>
      </c>
      <c r="F14" s="50" t="s">
        <v>87</v>
      </c>
      <c r="G14" s="50" t="s">
        <v>87</v>
      </c>
      <c r="H14" s="50" t="s">
        <v>87</v>
      </c>
      <c r="I14" s="50" t="s">
        <v>87</v>
      </c>
      <c r="J14" s="50"/>
      <c r="K14" s="50"/>
      <c r="L14" s="50"/>
      <c r="M14" s="50"/>
      <c r="N14" s="50"/>
      <c r="O14" s="50"/>
      <c r="P14" s="50"/>
    </row>
    <row r="15" spans="1:16" s="39" customFormat="1" x14ac:dyDescent="0.25">
      <c r="A15" s="46" t="s">
        <v>66</v>
      </c>
      <c r="B15" s="13" t="s">
        <v>60</v>
      </c>
      <c r="C15" s="50" t="s">
        <v>87</v>
      </c>
      <c r="D15" s="50" t="s">
        <v>87</v>
      </c>
      <c r="E15" s="50" t="s">
        <v>87</v>
      </c>
      <c r="F15" s="50" t="s">
        <v>87</v>
      </c>
      <c r="G15" s="50" t="s">
        <v>87</v>
      </c>
      <c r="H15" s="50" t="s">
        <v>87</v>
      </c>
      <c r="I15" s="50" t="s">
        <v>87</v>
      </c>
      <c r="J15" s="50"/>
      <c r="K15" s="27"/>
      <c r="L15" s="50"/>
      <c r="M15" s="52"/>
      <c r="N15" s="14"/>
      <c r="O15" s="50"/>
      <c r="P15" s="16"/>
    </row>
    <row r="16" spans="1:16" s="39" customFormat="1" x14ac:dyDescent="0.25">
      <c r="A16" s="46" t="s">
        <v>67</v>
      </c>
      <c r="B16" s="13" t="s">
        <v>61</v>
      </c>
      <c r="C16" s="50" t="s">
        <v>87</v>
      </c>
      <c r="D16" s="50" t="s">
        <v>87</v>
      </c>
      <c r="E16" s="50" t="s">
        <v>87</v>
      </c>
      <c r="F16" s="50" t="s">
        <v>87</v>
      </c>
      <c r="G16" s="50" t="s">
        <v>87</v>
      </c>
      <c r="H16" s="50" t="s">
        <v>87</v>
      </c>
      <c r="I16" s="50" t="s">
        <v>87</v>
      </c>
      <c r="J16" s="50"/>
      <c r="K16" s="27"/>
      <c r="L16" s="50"/>
      <c r="M16" s="52"/>
      <c r="N16" s="14"/>
      <c r="O16" s="50"/>
      <c r="P16" s="16"/>
    </row>
    <row r="17" spans="1:16" s="39" customFormat="1" x14ac:dyDescent="0.25">
      <c r="A17" s="46" t="s">
        <v>1</v>
      </c>
      <c r="B17" s="13" t="s">
        <v>1</v>
      </c>
      <c r="C17" s="50" t="s">
        <v>87</v>
      </c>
      <c r="D17" s="50" t="s">
        <v>87</v>
      </c>
      <c r="E17" s="50" t="s">
        <v>87</v>
      </c>
      <c r="F17" s="50" t="s">
        <v>87</v>
      </c>
      <c r="G17" s="50" t="s">
        <v>87</v>
      </c>
      <c r="H17" s="50" t="s">
        <v>87</v>
      </c>
      <c r="I17" s="50" t="s">
        <v>87</v>
      </c>
      <c r="J17" s="50"/>
      <c r="K17" s="27"/>
      <c r="L17" s="50"/>
      <c r="M17" s="52"/>
      <c r="N17" s="14"/>
      <c r="O17" s="50"/>
      <c r="P17" s="16"/>
    </row>
    <row r="18" spans="1:16" x14ac:dyDescent="0.25">
      <c r="A18" s="46">
        <v>3</v>
      </c>
      <c r="B18" s="30" t="s">
        <v>16</v>
      </c>
      <c r="C18" s="50" t="s">
        <v>87</v>
      </c>
      <c r="D18" s="50" t="s">
        <v>87</v>
      </c>
      <c r="E18" s="50" t="s">
        <v>87</v>
      </c>
      <c r="F18" s="50" t="s">
        <v>87</v>
      </c>
      <c r="G18" s="50" t="s">
        <v>87</v>
      </c>
      <c r="H18" s="50" t="s">
        <v>87</v>
      </c>
      <c r="I18" s="50" t="s">
        <v>87</v>
      </c>
      <c r="J18" s="50"/>
      <c r="K18" s="50"/>
      <c r="L18" s="50"/>
      <c r="M18" s="50"/>
      <c r="N18" s="50"/>
      <c r="O18" s="50"/>
      <c r="P18" s="50"/>
    </row>
    <row r="19" spans="1:16" x14ac:dyDescent="0.25">
      <c r="A19" s="46" t="s">
        <v>68</v>
      </c>
      <c r="B19" s="13" t="s">
        <v>60</v>
      </c>
      <c r="C19" s="50" t="s">
        <v>87</v>
      </c>
      <c r="D19" s="50" t="s">
        <v>87</v>
      </c>
      <c r="E19" s="50" t="s">
        <v>87</v>
      </c>
      <c r="F19" s="50" t="s">
        <v>87</v>
      </c>
      <c r="G19" s="50" t="s">
        <v>87</v>
      </c>
      <c r="H19" s="50" t="s">
        <v>87</v>
      </c>
      <c r="I19" s="50" t="s">
        <v>87</v>
      </c>
      <c r="J19" s="50"/>
      <c r="K19" s="27"/>
      <c r="L19" s="50"/>
      <c r="M19" s="28"/>
      <c r="N19" s="14"/>
      <c r="O19" s="50"/>
      <c r="P19" s="16"/>
    </row>
    <row r="20" spans="1:16" s="5" customFormat="1" x14ac:dyDescent="0.25">
      <c r="A20" s="46" t="s">
        <v>69</v>
      </c>
      <c r="B20" s="13" t="s">
        <v>61</v>
      </c>
      <c r="C20" s="50" t="s">
        <v>87</v>
      </c>
      <c r="D20" s="50" t="s">
        <v>87</v>
      </c>
      <c r="E20" s="50" t="s">
        <v>87</v>
      </c>
      <c r="F20" s="50" t="s">
        <v>87</v>
      </c>
      <c r="G20" s="50" t="s">
        <v>87</v>
      </c>
      <c r="H20" s="50" t="s">
        <v>87</v>
      </c>
      <c r="I20" s="50" t="s">
        <v>87</v>
      </c>
      <c r="J20" s="50"/>
      <c r="K20" s="27"/>
      <c r="L20" s="50"/>
      <c r="M20" s="28"/>
      <c r="N20" s="14"/>
      <c r="O20" s="50"/>
      <c r="P20" s="16"/>
    </row>
    <row r="21" spans="1:16" x14ac:dyDescent="0.25">
      <c r="A21" s="46" t="s">
        <v>1</v>
      </c>
      <c r="B21" s="13" t="s">
        <v>1</v>
      </c>
      <c r="C21" s="50" t="s">
        <v>87</v>
      </c>
      <c r="D21" s="50" t="s">
        <v>87</v>
      </c>
      <c r="E21" s="50" t="s">
        <v>87</v>
      </c>
      <c r="F21" s="50" t="s">
        <v>87</v>
      </c>
      <c r="G21" s="50" t="s">
        <v>87</v>
      </c>
      <c r="H21" s="50" t="s">
        <v>87</v>
      </c>
      <c r="I21" s="50" t="s">
        <v>87</v>
      </c>
      <c r="J21" s="50"/>
      <c r="K21" s="27"/>
      <c r="L21" s="50"/>
      <c r="M21" s="28"/>
      <c r="N21" s="14"/>
      <c r="O21" s="50"/>
      <c r="P21" s="16"/>
    </row>
    <row r="22" spans="1:16" x14ac:dyDescent="0.25">
      <c r="A22" s="46">
        <v>4</v>
      </c>
      <c r="B22" s="13" t="s">
        <v>5</v>
      </c>
      <c r="C22" s="50" t="s">
        <v>87</v>
      </c>
      <c r="D22" s="50" t="s">
        <v>87</v>
      </c>
      <c r="E22" s="50" t="s">
        <v>87</v>
      </c>
      <c r="F22" s="50" t="s">
        <v>87</v>
      </c>
      <c r="G22" s="50" t="s">
        <v>87</v>
      </c>
      <c r="H22" s="50" t="s">
        <v>87</v>
      </c>
      <c r="I22" s="50" t="s">
        <v>87</v>
      </c>
      <c r="J22" s="50"/>
      <c r="K22" s="27"/>
      <c r="L22" s="50"/>
      <c r="M22" s="50"/>
      <c r="N22" s="50"/>
      <c r="O22" s="50"/>
      <c r="P22" s="16"/>
    </row>
    <row r="23" spans="1:16" x14ac:dyDescent="0.25">
      <c r="A23" s="46" t="s">
        <v>86</v>
      </c>
      <c r="B23" s="13" t="s">
        <v>60</v>
      </c>
      <c r="C23" s="50" t="s">
        <v>87</v>
      </c>
      <c r="D23" s="50" t="s">
        <v>87</v>
      </c>
      <c r="E23" s="50" t="s">
        <v>87</v>
      </c>
      <c r="F23" s="50" t="s">
        <v>87</v>
      </c>
      <c r="G23" s="50" t="s">
        <v>87</v>
      </c>
      <c r="H23" s="50" t="s">
        <v>87</v>
      </c>
      <c r="I23" s="50" t="s">
        <v>87</v>
      </c>
      <c r="J23" s="50"/>
      <c r="K23" s="27"/>
      <c r="L23" s="50"/>
      <c r="M23" s="52"/>
      <c r="N23" s="14"/>
      <c r="O23" s="50"/>
      <c r="P23" s="16"/>
    </row>
    <row r="24" spans="1:16" s="5" customFormat="1" x14ac:dyDescent="0.25">
      <c r="A24" s="46" t="s">
        <v>105</v>
      </c>
      <c r="B24" s="13" t="s">
        <v>61</v>
      </c>
      <c r="C24" s="50" t="s">
        <v>87</v>
      </c>
      <c r="D24" s="50" t="s">
        <v>87</v>
      </c>
      <c r="E24" s="50" t="s">
        <v>87</v>
      </c>
      <c r="F24" s="50" t="s">
        <v>87</v>
      </c>
      <c r="G24" s="50" t="s">
        <v>87</v>
      </c>
      <c r="H24" s="50" t="s">
        <v>87</v>
      </c>
      <c r="I24" s="50" t="s">
        <v>87</v>
      </c>
      <c r="J24" s="50"/>
      <c r="K24" s="27"/>
      <c r="L24" s="50"/>
      <c r="M24" s="52"/>
      <c r="N24" s="14"/>
      <c r="O24" s="50"/>
      <c r="P24" s="16"/>
    </row>
    <row r="25" spans="1:16" x14ac:dyDescent="0.25">
      <c r="A25" s="46" t="s">
        <v>1</v>
      </c>
      <c r="B25" s="13" t="s">
        <v>1</v>
      </c>
      <c r="C25" s="50"/>
      <c r="D25" s="27"/>
      <c r="E25" s="50"/>
      <c r="F25" s="52"/>
      <c r="G25" s="14"/>
      <c r="H25" s="50"/>
      <c r="I25" s="16"/>
      <c r="J25" s="50"/>
      <c r="K25" s="27"/>
      <c r="L25" s="50"/>
      <c r="M25" s="52"/>
      <c r="N25" s="14"/>
      <c r="O25" s="50"/>
      <c r="P25" s="16"/>
    </row>
    <row r="26" spans="1:16" ht="31.5" x14ac:dyDescent="0.25">
      <c r="A26" s="46"/>
      <c r="B26" s="38" t="s">
        <v>38</v>
      </c>
      <c r="C26" s="21"/>
      <c r="D26" s="50"/>
      <c r="E26" s="50"/>
      <c r="F26" s="50"/>
      <c r="G26" s="1"/>
      <c r="H26" s="55"/>
      <c r="I26" s="55" t="s">
        <v>87</v>
      </c>
      <c r="J26" s="21"/>
      <c r="K26" s="50"/>
      <c r="L26" s="50"/>
      <c r="M26" s="50"/>
      <c r="N26" s="1"/>
      <c r="O26" s="55"/>
      <c r="P26" s="55">
        <f>P9+P23</f>
        <v>0</v>
      </c>
    </row>
    <row r="27" spans="1:16" x14ac:dyDescent="0.25">
      <c r="D27" s="5"/>
      <c r="J27" s="24"/>
      <c r="K27" s="24"/>
    </row>
    <row r="28" spans="1:16" x14ac:dyDescent="0.25">
      <c r="A28" s="148"/>
      <c r="B28" s="148"/>
      <c r="C28" s="148"/>
      <c r="D28" s="148"/>
      <c r="E28" s="148"/>
      <c r="F28" s="148"/>
      <c r="G28" s="148"/>
      <c r="H28" s="42"/>
      <c r="I28" s="26"/>
      <c r="J28" s="39"/>
      <c r="K28" s="39"/>
      <c r="L28" s="39"/>
      <c r="M28" s="39"/>
      <c r="N28" s="39"/>
      <c r="O28" s="39"/>
      <c r="P28" s="39"/>
    </row>
    <row r="29" spans="1:16" x14ac:dyDescent="0.25">
      <c r="A29" s="148"/>
      <c r="B29" s="148"/>
      <c r="C29" s="148"/>
      <c r="D29" s="148"/>
      <c r="E29" s="148"/>
      <c r="F29" s="148"/>
      <c r="G29" s="148"/>
      <c r="H29" s="42"/>
      <c r="I29" s="26"/>
      <c r="J29" s="39"/>
      <c r="K29" s="39"/>
      <c r="L29" s="39"/>
      <c r="M29" s="39"/>
      <c r="N29" s="39"/>
      <c r="O29" s="39"/>
      <c r="P29" s="39"/>
    </row>
    <row r="30" spans="1:16" x14ac:dyDescent="0.25">
      <c r="A30" s="148"/>
      <c r="B30" s="148"/>
      <c r="C30" s="148"/>
      <c r="D30" s="148"/>
      <c r="E30" s="148"/>
      <c r="F30" s="148"/>
      <c r="G30" s="148"/>
      <c r="H30" s="53"/>
      <c r="I30" s="26"/>
      <c r="J30" s="39"/>
      <c r="K30" s="39"/>
      <c r="L30" s="39"/>
      <c r="M30" s="39"/>
      <c r="N30" s="39"/>
      <c r="O30" s="39"/>
      <c r="P30" s="39"/>
    </row>
    <row r="31" spans="1:16" x14ac:dyDescent="0.25">
      <c r="A31" s="145"/>
      <c r="B31" s="145"/>
      <c r="C31" s="145"/>
      <c r="D31" s="145"/>
      <c r="E31" s="145"/>
      <c r="F31" s="145"/>
      <c r="G31" s="145"/>
      <c r="H31" s="42"/>
      <c r="I31" s="26"/>
      <c r="J31" s="39"/>
      <c r="K31" s="39"/>
      <c r="L31" s="39"/>
      <c r="M31" s="39"/>
      <c r="N31" s="39"/>
      <c r="O31" s="39"/>
      <c r="P31" s="39"/>
    </row>
    <row r="32" spans="1:16" x14ac:dyDescent="0.25">
      <c r="A32" s="142"/>
      <c r="B32" s="146"/>
      <c r="C32" s="146"/>
      <c r="D32" s="146"/>
      <c r="E32" s="146"/>
      <c r="F32" s="146"/>
      <c r="G32" s="146"/>
      <c r="H32" s="42"/>
      <c r="I32" s="26"/>
      <c r="J32" s="39"/>
      <c r="K32" s="39"/>
      <c r="L32" s="39"/>
      <c r="M32" s="39"/>
      <c r="N32" s="39"/>
      <c r="O32" s="39"/>
      <c r="P32" s="39"/>
    </row>
    <row r="33" spans="1:7" x14ac:dyDescent="0.25">
      <c r="A33" s="142"/>
      <c r="B33" s="143"/>
      <c r="C33" s="143"/>
      <c r="D33" s="143"/>
      <c r="E33" s="143"/>
      <c r="F33" s="143"/>
      <c r="G33" s="143"/>
    </row>
    <row r="34" spans="1:7" x14ac:dyDescent="0.25">
      <c r="A34" s="144"/>
      <c r="B34" s="144"/>
      <c r="C34" s="144"/>
      <c r="D34" s="144"/>
      <c r="E34" s="144"/>
      <c r="F34" s="144"/>
      <c r="G34" s="144"/>
    </row>
    <row r="35" spans="1:7" x14ac:dyDescent="0.25">
      <c r="B35" s="53"/>
    </row>
    <row r="39" spans="1:7" x14ac:dyDescent="0.25">
      <c r="B39" s="53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69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3"/>
  <sheetViews>
    <sheetView tabSelected="1" topLeftCell="A22" zoomScale="70" zoomScaleNormal="70" zoomScaleSheetLayoutView="70" workbookViewId="0">
      <selection activeCell="E17" sqref="E17"/>
    </sheetView>
  </sheetViews>
  <sheetFormatPr defaultRowHeight="15.75" x14ac:dyDescent="0.25"/>
  <cols>
    <col min="1" max="1" width="7.75" style="43" customWidth="1"/>
    <col min="2" max="2" width="28.125" style="79" customWidth="1"/>
    <col min="3" max="3" width="14" style="80" customWidth="1"/>
    <col min="4" max="4" width="23.5" style="79" customWidth="1"/>
    <col min="5" max="5" width="13.625" style="80" customWidth="1"/>
    <col min="6" max="6" width="8.5" style="81" customWidth="1"/>
    <col min="7" max="10" width="8.5" style="82" customWidth="1"/>
    <col min="11" max="11" width="13.875" style="82" customWidth="1"/>
    <col min="12" max="12" width="16.75" style="82" customWidth="1"/>
    <col min="13" max="13" width="15.125" style="82" customWidth="1"/>
    <col min="14" max="16384" width="9" style="4"/>
  </cols>
  <sheetData>
    <row r="1" spans="1:14" ht="18.75" x14ac:dyDescent="0.25">
      <c r="M1" s="83" t="s">
        <v>33</v>
      </c>
    </row>
    <row r="2" spans="1:14" ht="18.75" x14ac:dyDescent="0.3">
      <c r="M2" s="84" t="s">
        <v>31</v>
      </c>
    </row>
    <row r="3" spans="1:14" ht="18.75" x14ac:dyDescent="0.3">
      <c r="M3" s="84" t="s">
        <v>32</v>
      </c>
    </row>
    <row r="4" spans="1:14" ht="56.25" customHeight="1" x14ac:dyDescent="0.25">
      <c r="B4" s="165" t="s">
        <v>34</v>
      </c>
      <c r="C4" s="165"/>
      <c r="D4" s="165"/>
      <c r="E4" s="165"/>
      <c r="F4" s="165"/>
      <c r="G4" s="165"/>
      <c r="H4" s="165"/>
      <c r="I4" s="165"/>
      <c r="J4" s="165"/>
      <c r="K4" s="85"/>
      <c r="L4" s="85"/>
      <c r="M4" s="85"/>
    </row>
    <row r="5" spans="1:14" ht="18.75" x14ac:dyDescent="0.3">
      <c r="A5" s="128"/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</row>
    <row r="6" spans="1:14" x14ac:dyDescent="0.25">
      <c r="A6" s="129" t="str">
        <f>'т1 '!A6:P6</f>
        <v>Инвестиционная программа АО Чеченэнерго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</row>
    <row r="7" spans="1:14" x14ac:dyDescent="0.25">
      <c r="A7" s="129" t="str">
        <f>'т1 '!A7:P7</f>
        <v xml:space="preserve"> полное наименование субъекта электроэнергетики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</row>
    <row r="8" spans="1:14" x14ac:dyDescent="0.25">
      <c r="A8" s="129" t="s">
        <v>180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</row>
    <row r="9" spans="1:14" ht="32.25" customHeight="1" x14ac:dyDescent="0.25">
      <c r="A9" s="166" t="s">
        <v>169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</row>
    <row r="10" spans="1:14" x14ac:dyDescent="0.25">
      <c r="A10" s="105" t="s">
        <v>159</v>
      </c>
      <c r="B10" s="105"/>
      <c r="C10" s="105"/>
      <c r="D10" s="105" t="s">
        <v>170</v>
      </c>
      <c r="E10" s="105"/>
      <c r="F10" s="105"/>
      <c r="G10" s="105"/>
      <c r="H10" s="105"/>
      <c r="I10" s="105"/>
      <c r="J10" s="105"/>
      <c r="K10" s="105"/>
      <c r="L10" s="105"/>
      <c r="M10" s="105"/>
    </row>
    <row r="11" spans="1:14" x14ac:dyDescent="0.25">
      <c r="A11" s="166" t="s">
        <v>181</v>
      </c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</row>
    <row r="12" spans="1:14" x14ac:dyDescent="0.25">
      <c r="A12" s="166" t="s">
        <v>147</v>
      </c>
      <c r="B12" s="166"/>
      <c r="C12" s="166"/>
      <c r="D12" s="166"/>
      <c r="E12" s="166"/>
      <c r="F12" s="166"/>
      <c r="G12" s="166"/>
      <c r="H12" s="166"/>
      <c r="I12" s="166"/>
      <c r="J12" s="166"/>
      <c r="K12" s="166"/>
      <c r="L12" s="166"/>
      <c r="M12" s="166"/>
    </row>
    <row r="13" spans="1:14" x14ac:dyDescent="0.25">
      <c r="A13" s="166" t="s">
        <v>110</v>
      </c>
      <c r="B13" s="166"/>
      <c r="C13" s="166"/>
      <c r="D13" s="166"/>
      <c r="E13" s="166"/>
      <c r="F13" s="166"/>
      <c r="G13" s="166"/>
      <c r="H13" s="166"/>
      <c r="I13" s="166"/>
      <c r="J13" s="166"/>
      <c r="K13" s="166"/>
      <c r="L13" s="166"/>
      <c r="M13" s="166"/>
    </row>
    <row r="14" spans="1:14" x14ac:dyDescent="0.25">
      <c r="A14" s="166" t="s">
        <v>179</v>
      </c>
      <c r="B14" s="166"/>
      <c r="C14" s="166"/>
      <c r="D14" s="166"/>
      <c r="E14" s="166"/>
      <c r="F14" s="166"/>
      <c r="G14" s="166"/>
      <c r="H14" s="166"/>
      <c r="I14" s="166"/>
      <c r="J14" s="166"/>
      <c r="K14" s="166"/>
      <c r="L14" s="166"/>
      <c r="M14" s="166"/>
    </row>
    <row r="15" spans="1:14" ht="15.75" customHeight="1" x14ac:dyDescent="0.25">
      <c r="A15" s="166" t="str">
        <f>'т1 '!A15:P15</f>
        <v xml:space="preserve">       строительство и (или) реконструкция</v>
      </c>
      <c r="B15" s="166"/>
      <c r="C15" s="166"/>
      <c r="D15" s="166"/>
      <c r="E15" s="166"/>
      <c r="F15" s="166"/>
      <c r="G15" s="166"/>
      <c r="H15" s="166"/>
      <c r="I15" s="166"/>
      <c r="J15" s="166"/>
      <c r="K15" s="166"/>
      <c r="L15" s="166"/>
      <c r="M15" s="166"/>
    </row>
    <row r="16" spans="1:14" ht="67.5" customHeight="1" x14ac:dyDescent="0.25">
      <c r="A16" s="167" t="s">
        <v>42</v>
      </c>
      <c r="B16" s="168"/>
      <c r="C16" s="168"/>
      <c r="D16" s="169"/>
      <c r="E16" s="86"/>
      <c r="F16" s="88"/>
      <c r="G16" s="88"/>
      <c r="H16" s="88"/>
      <c r="I16" s="88"/>
      <c r="J16" s="88"/>
      <c r="K16" s="89"/>
      <c r="L16" s="88"/>
      <c r="M16" s="89"/>
      <c r="N16" s="39"/>
    </row>
    <row r="17" spans="1:15" ht="57" customHeight="1" x14ac:dyDescent="0.25">
      <c r="A17" s="67" t="s">
        <v>0</v>
      </c>
      <c r="B17" s="74" t="s">
        <v>41</v>
      </c>
      <c r="C17" s="90" t="s">
        <v>29</v>
      </c>
      <c r="D17" s="91" t="s">
        <v>30</v>
      </c>
      <c r="E17" s="78"/>
      <c r="F17" s="93"/>
      <c r="G17" s="93"/>
      <c r="H17" s="93"/>
      <c r="I17" s="93"/>
      <c r="J17" s="93"/>
      <c r="K17" s="87"/>
      <c r="L17" s="86"/>
      <c r="M17" s="87"/>
      <c r="N17" s="42"/>
    </row>
    <row r="18" spans="1:15" ht="17.25" customHeight="1" x14ac:dyDescent="0.25">
      <c r="A18" s="67">
        <v>1</v>
      </c>
      <c r="B18" s="74">
        <v>2</v>
      </c>
      <c r="C18" s="90">
        <v>3</v>
      </c>
      <c r="D18" s="74">
        <v>4</v>
      </c>
      <c r="E18" s="78"/>
      <c r="F18" s="86"/>
      <c r="G18" s="86"/>
      <c r="H18" s="86"/>
      <c r="I18" s="86"/>
      <c r="J18" s="86"/>
      <c r="K18" s="92"/>
      <c r="L18" s="92"/>
      <c r="M18" s="92"/>
      <c r="N18" s="39"/>
    </row>
    <row r="19" spans="1:15" ht="89.25" customHeight="1" x14ac:dyDescent="0.25">
      <c r="A19" s="68">
        <v>1</v>
      </c>
      <c r="B19" s="75" t="s">
        <v>43</v>
      </c>
      <c r="C19" s="76">
        <v>70</v>
      </c>
      <c r="D19" s="76">
        <f>т2!Q10</f>
        <v>70</v>
      </c>
      <c r="E19" s="78"/>
      <c r="F19" s="88"/>
      <c r="G19" s="88"/>
      <c r="H19" s="88"/>
      <c r="I19" s="88"/>
      <c r="J19" s="88"/>
      <c r="K19" s="92"/>
      <c r="L19" s="92"/>
      <c r="M19" s="92"/>
      <c r="N19" s="39"/>
    </row>
    <row r="20" spans="1:15" ht="33.75" customHeight="1" x14ac:dyDescent="0.25">
      <c r="A20" s="68">
        <v>2</v>
      </c>
      <c r="B20" s="75" t="s">
        <v>155</v>
      </c>
      <c r="C20" s="76">
        <v>14</v>
      </c>
      <c r="D20" s="77">
        <f>D19*0.2</f>
        <v>14</v>
      </c>
      <c r="E20" s="78"/>
      <c r="F20" s="170" t="s">
        <v>121</v>
      </c>
      <c r="G20" s="171"/>
      <c r="H20" s="171"/>
      <c r="I20" s="171"/>
      <c r="J20" s="171"/>
      <c r="K20" s="171"/>
      <c r="L20" s="171"/>
      <c r="M20" s="171"/>
      <c r="N20" s="171"/>
      <c r="O20" s="172"/>
    </row>
    <row r="21" spans="1:15" ht="114" customHeight="1" x14ac:dyDescent="0.25">
      <c r="A21" s="68">
        <v>3</v>
      </c>
      <c r="B21" s="75" t="s">
        <v>140</v>
      </c>
      <c r="C21" s="76">
        <v>84</v>
      </c>
      <c r="D21" s="77">
        <f>D19+D20</f>
        <v>84</v>
      </c>
      <c r="E21" s="78"/>
      <c r="F21" s="106">
        <v>2018</v>
      </c>
      <c r="G21" s="106">
        <v>2019</v>
      </c>
      <c r="H21" s="106">
        <v>2020</v>
      </c>
      <c r="I21" s="106">
        <v>2021</v>
      </c>
      <c r="J21" s="106">
        <v>2022</v>
      </c>
      <c r="K21" s="106">
        <v>2023</v>
      </c>
      <c r="L21" s="106">
        <v>2024</v>
      </c>
      <c r="M21" s="106">
        <v>2025</v>
      </c>
      <c r="N21" s="106">
        <v>2026</v>
      </c>
      <c r="O21" s="106">
        <v>2027</v>
      </c>
    </row>
    <row r="22" spans="1:15" ht="49.5" customHeight="1" x14ac:dyDescent="0.25">
      <c r="A22" s="69" t="s">
        <v>107</v>
      </c>
      <c r="B22" s="94" t="s">
        <v>141</v>
      </c>
      <c r="C22" s="76">
        <v>102.881927309616</v>
      </c>
      <c r="D22" s="77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108.12909353131326</v>
      </c>
      <c r="E22" s="95"/>
      <c r="F22" s="119">
        <v>105.3</v>
      </c>
      <c r="G22" s="120">
        <v>106.8</v>
      </c>
      <c r="H22" s="120">
        <v>106.2</v>
      </c>
      <c r="I22" s="121">
        <v>105.1</v>
      </c>
      <c r="J22" s="124">
        <v>105.10035646544816</v>
      </c>
      <c r="K22" s="118">
        <v>104.90017622301767</v>
      </c>
      <c r="L22" s="107">
        <v>104.70002730372529</v>
      </c>
      <c r="M22" s="107">
        <v>104.70002730372529</v>
      </c>
      <c r="N22" s="107">
        <v>104.70002730372529</v>
      </c>
      <c r="O22" s="107">
        <v>104.70002730372529</v>
      </c>
    </row>
    <row r="23" spans="1:15" ht="46.5" customHeight="1" x14ac:dyDescent="0.25">
      <c r="A23" s="69" t="s">
        <v>108</v>
      </c>
      <c r="B23" s="96" t="s">
        <v>142</v>
      </c>
      <c r="C23" s="76">
        <v>0</v>
      </c>
      <c r="D23" s="76">
        <v>0</v>
      </c>
      <c r="E23" s="82"/>
      <c r="F23" s="88"/>
      <c r="G23" s="88"/>
      <c r="H23" s="88"/>
      <c r="I23" s="88"/>
      <c r="J23" s="88"/>
    </row>
    <row r="24" spans="1:15" ht="43.5" customHeight="1" x14ac:dyDescent="0.25">
      <c r="A24" s="69" t="s">
        <v>109</v>
      </c>
      <c r="B24" s="96" t="s">
        <v>143</v>
      </c>
      <c r="C24" s="76">
        <v>84</v>
      </c>
      <c r="D24" s="107">
        <f>D21-D23</f>
        <v>84</v>
      </c>
      <c r="E24" s="82"/>
      <c r="F24" s="88"/>
      <c r="G24" s="88"/>
      <c r="H24" s="88"/>
      <c r="I24" s="88"/>
      <c r="J24" s="88"/>
    </row>
    <row r="25" spans="1:15" ht="62.25" customHeight="1" x14ac:dyDescent="0.25">
      <c r="A25" s="69" t="s">
        <v>106</v>
      </c>
      <c r="B25" s="96" t="s">
        <v>144</v>
      </c>
      <c r="C25" s="76">
        <v>72.305101060162087</v>
      </c>
      <c r="D25" s="107">
        <f>SUM(D26:D36)</f>
        <v>9800.0039980000001</v>
      </c>
      <c r="E25" s="82"/>
      <c r="F25" s="97"/>
      <c r="G25" s="97"/>
      <c r="H25" s="97"/>
      <c r="I25" s="97"/>
      <c r="J25" s="97"/>
    </row>
    <row r="26" spans="1:15" ht="16.5" x14ac:dyDescent="0.25">
      <c r="A26" s="69" t="s">
        <v>39</v>
      </c>
      <c r="B26" s="122" t="s">
        <v>182</v>
      </c>
      <c r="C26" s="76">
        <v>0</v>
      </c>
      <c r="D26" s="76">
        <f>VLOOKUP($D$10,'[1]Формат ИПР'!$D:$DG,66,0)*1000</f>
        <v>0</v>
      </c>
      <c r="E26" s="82"/>
      <c r="F26" s="82"/>
    </row>
    <row r="27" spans="1:15" ht="16.5" x14ac:dyDescent="0.25">
      <c r="A27" s="69" t="s">
        <v>40</v>
      </c>
      <c r="B27" s="122" t="s">
        <v>183</v>
      </c>
      <c r="C27" s="76">
        <v>0</v>
      </c>
      <c r="D27" s="76">
        <f>VLOOKUP($D$10,'[1]Формат ИПР'!$D:$DG,68,0)*1000</f>
        <v>0</v>
      </c>
      <c r="E27" s="82"/>
      <c r="F27" s="82"/>
    </row>
    <row r="28" spans="1:15" ht="16.5" x14ac:dyDescent="0.25">
      <c r="A28" s="69" t="s">
        <v>44</v>
      </c>
      <c r="B28" s="122" t="s">
        <v>184</v>
      </c>
      <c r="C28" s="76">
        <v>0</v>
      </c>
      <c r="D28" s="76">
        <f>VLOOKUP($D$10,'[1]Формат ИПР'!$D:$DG,70,0)*1000</f>
        <v>0</v>
      </c>
      <c r="E28" s="89"/>
      <c r="F28" s="82"/>
    </row>
    <row r="29" spans="1:15" ht="16.5" x14ac:dyDescent="0.25">
      <c r="A29" s="69" t="s">
        <v>119</v>
      </c>
      <c r="B29" s="122" t="s">
        <v>185</v>
      </c>
      <c r="C29" s="76">
        <v>72.305101060162087</v>
      </c>
      <c r="D29" s="76">
        <f>VLOOKUP($D$10,'[1]Формат ИПР'!$D:$DG,72,0)*1000</f>
        <v>0</v>
      </c>
      <c r="E29" s="89"/>
      <c r="F29" s="82"/>
    </row>
    <row r="30" spans="1:15" ht="16.5" x14ac:dyDescent="0.25">
      <c r="A30" s="69" t="s">
        <v>120</v>
      </c>
      <c r="B30" s="122" t="s">
        <v>186</v>
      </c>
      <c r="C30" s="76">
        <v>0</v>
      </c>
      <c r="D30" s="76">
        <f>VLOOKUP($D$10,'[1]Формат ИПР'!$D:$DG,74,0)*1000</f>
        <v>9800.0039980000001</v>
      </c>
      <c r="E30" s="89"/>
      <c r="F30" s="82"/>
    </row>
    <row r="31" spans="1:15" ht="16.5" x14ac:dyDescent="0.25">
      <c r="A31" s="69" t="s">
        <v>187</v>
      </c>
      <c r="B31" s="122" t="s">
        <v>188</v>
      </c>
      <c r="C31" s="76"/>
      <c r="D31" s="76">
        <f>VLOOKUP($D$10,'[1]Формат ИПР'!$D:$DG,75,0)*1000</f>
        <v>0</v>
      </c>
      <c r="E31" s="89"/>
      <c r="F31" s="82"/>
    </row>
    <row r="32" spans="1:15" ht="16.5" x14ac:dyDescent="0.25">
      <c r="A32" s="69" t="s">
        <v>189</v>
      </c>
      <c r="B32" s="122" t="s">
        <v>190</v>
      </c>
      <c r="C32" s="76"/>
      <c r="D32" s="76">
        <f>VLOOKUP($D$10,'[1]Формат ИПР'!$D:$DG,77,0)*1000</f>
        <v>0</v>
      </c>
      <c r="E32" s="89"/>
      <c r="F32" s="82"/>
    </row>
    <row r="33" spans="1:13" ht="16.5" x14ac:dyDescent="0.25">
      <c r="A33" s="69" t="s">
        <v>191</v>
      </c>
      <c r="B33" s="122" t="s">
        <v>192</v>
      </c>
      <c r="C33" s="76"/>
      <c r="D33" s="76">
        <f>VLOOKUP($D$10,'[1]Формат ИПР'!$D:$DG,79,0)*1000</f>
        <v>0</v>
      </c>
      <c r="E33" s="89"/>
      <c r="F33" s="82"/>
    </row>
    <row r="34" spans="1:13" ht="16.5" x14ac:dyDescent="0.25">
      <c r="A34" s="69" t="s">
        <v>193</v>
      </c>
      <c r="B34" s="122" t="s">
        <v>194</v>
      </c>
      <c r="C34" s="76"/>
      <c r="D34" s="76">
        <f>VLOOKUP($D$10,'[1]Формат ИПР'!$D:$DG,81,0)*1000</f>
        <v>0</v>
      </c>
      <c r="E34" s="89"/>
      <c r="F34" s="82"/>
    </row>
    <row r="35" spans="1:13" ht="16.5" x14ac:dyDescent="0.25">
      <c r="A35" s="69" t="s">
        <v>195</v>
      </c>
      <c r="B35" s="122" t="s">
        <v>196</v>
      </c>
      <c r="C35" s="76"/>
      <c r="D35" s="76">
        <f>VLOOKUP($D$10,'[1]Формат ИПР'!$D:$DG,83,0)*1000</f>
        <v>0</v>
      </c>
      <c r="E35" s="89"/>
      <c r="F35" s="82"/>
    </row>
    <row r="36" spans="1:13" ht="16.5" x14ac:dyDescent="0.25">
      <c r="A36" s="69" t="s">
        <v>197</v>
      </c>
      <c r="B36" s="122" t="s">
        <v>198</v>
      </c>
      <c r="C36" s="123"/>
      <c r="D36" s="76">
        <v>0</v>
      </c>
      <c r="E36" s="98"/>
      <c r="F36" s="82"/>
    </row>
    <row r="37" spans="1:13" x14ac:dyDescent="0.25">
      <c r="A37" s="48"/>
      <c r="B37" s="99"/>
      <c r="C37" s="162"/>
      <c r="D37" s="162"/>
      <c r="E37" s="103"/>
    </row>
    <row r="38" spans="1:13" ht="18" x14ac:dyDescent="0.25">
      <c r="A38" s="163" t="s">
        <v>94</v>
      </c>
      <c r="B38" s="163"/>
      <c r="C38" s="163"/>
      <c r="D38" s="163"/>
      <c r="E38" s="163"/>
    </row>
    <row r="39" spans="1:13" ht="36" customHeight="1" x14ac:dyDescent="0.25">
      <c r="A39" s="164" t="s">
        <v>91</v>
      </c>
      <c r="B39" s="164"/>
      <c r="C39" s="164"/>
      <c r="D39" s="164"/>
      <c r="E39" s="164"/>
    </row>
    <row r="40" spans="1:13" ht="31.5" customHeight="1" x14ac:dyDescent="0.25">
      <c r="A40" s="164" t="s">
        <v>92</v>
      </c>
      <c r="B40" s="164"/>
      <c r="C40" s="164"/>
      <c r="D40" s="164"/>
      <c r="E40" s="164"/>
    </row>
    <row r="41" spans="1:13" s="39" customFormat="1" ht="69.75" customHeight="1" x14ac:dyDescent="0.25">
      <c r="A41" s="164" t="s">
        <v>93</v>
      </c>
      <c r="B41" s="164"/>
      <c r="C41" s="164"/>
      <c r="D41" s="164"/>
      <c r="E41" s="164"/>
      <c r="F41" s="87"/>
      <c r="G41" s="92"/>
      <c r="H41" s="92"/>
      <c r="I41" s="92"/>
      <c r="J41" s="92"/>
      <c r="K41" s="92"/>
      <c r="L41" s="92"/>
      <c r="M41" s="92"/>
    </row>
    <row r="42" spans="1:13" s="39" customFormat="1" ht="18.75" customHeight="1" x14ac:dyDescent="0.25">
      <c r="A42" s="148"/>
      <c r="B42" s="148"/>
      <c r="C42" s="148"/>
      <c r="D42" s="148"/>
      <c r="E42" s="148"/>
      <c r="F42" s="87"/>
      <c r="G42" s="92"/>
      <c r="H42" s="92"/>
      <c r="I42" s="92"/>
      <c r="J42" s="92"/>
      <c r="K42" s="92"/>
      <c r="L42" s="92"/>
      <c r="M42" s="92"/>
    </row>
    <row r="43" spans="1:13" x14ac:dyDescent="0.25">
      <c r="A43" s="161" t="s">
        <v>136</v>
      </c>
      <c r="B43" s="161"/>
      <c r="C43" s="161"/>
      <c r="D43" s="100"/>
      <c r="E43" s="100" t="s">
        <v>137</v>
      </c>
      <c r="F43" s="87"/>
      <c r="G43" s="92"/>
      <c r="H43" s="92"/>
      <c r="I43" s="92"/>
      <c r="J43" s="92"/>
      <c r="K43" s="92"/>
      <c r="L43" s="92"/>
    </row>
    <row r="44" spans="1:13" x14ac:dyDescent="0.25">
      <c r="A44" s="72"/>
      <c r="C44" s="78"/>
      <c r="D44" s="78" t="s">
        <v>122</v>
      </c>
      <c r="E44" s="100"/>
      <c r="F44" s="87"/>
      <c r="G44" s="92"/>
      <c r="H44" s="92"/>
      <c r="I44" s="92"/>
      <c r="J44" s="92"/>
      <c r="K44" s="92"/>
      <c r="L44" s="92"/>
    </row>
    <row r="45" spans="1:13" x14ac:dyDescent="0.25">
      <c r="A45" s="72"/>
      <c r="B45" s="78"/>
      <c r="C45" s="78"/>
      <c r="D45" s="100"/>
      <c r="E45" s="100"/>
      <c r="F45" s="87"/>
      <c r="G45" s="92"/>
      <c r="H45" s="92"/>
      <c r="I45" s="92"/>
      <c r="J45" s="92"/>
      <c r="K45" s="92"/>
      <c r="L45" s="92"/>
    </row>
    <row r="46" spans="1:13" x14ac:dyDescent="0.25">
      <c r="A46" s="161" t="s">
        <v>138</v>
      </c>
      <c r="B46" s="161"/>
      <c r="C46" s="161"/>
      <c r="D46" s="101"/>
      <c r="E46" s="101" t="s">
        <v>139</v>
      </c>
      <c r="F46" s="87"/>
      <c r="G46" s="92"/>
      <c r="H46" s="92"/>
      <c r="I46" s="92"/>
      <c r="J46" s="92"/>
      <c r="K46" s="92"/>
      <c r="L46" s="92"/>
    </row>
    <row r="47" spans="1:13" x14ac:dyDescent="0.25">
      <c r="A47" s="73"/>
      <c r="C47" s="78"/>
      <c r="D47" s="78" t="s">
        <v>122</v>
      </c>
      <c r="E47" s="102"/>
      <c r="F47" s="87"/>
      <c r="G47" s="92"/>
      <c r="H47" s="92"/>
      <c r="I47" s="92"/>
      <c r="J47" s="92"/>
      <c r="K47" s="92"/>
      <c r="L47" s="92"/>
    </row>
    <row r="48" spans="1:13" x14ac:dyDescent="0.25">
      <c r="A48" s="144"/>
      <c r="B48" s="144"/>
      <c r="C48" s="144"/>
      <c r="D48" s="144"/>
      <c r="E48" s="144"/>
    </row>
    <row r="49" spans="2:2" x14ac:dyDescent="0.25">
      <c r="B49" s="82"/>
    </row>
    <row r="53" spans="2:2" x14ac:dyDescent="0.25">
      <c r="B53" s="82"/>
    </row>
  </sheetData>
  <mergeCells count="22">
    <mergeCell ref="A14:M14"/>
    <mergeCell ref="A41:E41"/>
    <mergeCell ref="A15:M15"/>
    <mergeCell ref="A16:D16"/>
    <mergeCell ref="F20:O20"/>
    <mergeCell ref="B4:J4"/>
    <mergeCell ref="A11:M11"/>
    <mergeCell ref="A12:M12"/>
    <mergeCell ref="A13:M13"/>
    <mergeCell ref="A5:M5"/>
    <mergeCell ref="A6:M6"/>
    <mergeCell ref="A7:M7"/>
    <mergeCell ref="A8:M8"/>
    <mergeCell ref="A9:M9"/>
    <mergeCell ref="A43:C43"/>
    <mergeCell ref="A46:C46"/>
    <mergeCell ref="A48:E48"/>
    <mergeCell ref="C37:D37"/>
    <mergeCell ref="A42:E42"/>
    <mergeCell ref="A38:E38"/>
    <mergeCell ref="A39:E39"/>
    <mergeCell ref="A40:E40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91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т1 </vt:lpstr>
      <vt:lpstr>т2</vt:lpstr>
      <vt:lpstr>т3</vt:lpstr>
      <vt:lpstr>т4</vt:lpstr>
      <vt:lpstr>т5</vt:lpstr>
      <vt:lpstr>т6</vt:lpstr>
      <vt:lpstr>'т1 '!Заголовки_для_печати</vt:lpstr>
      <vt:lpstr>т2!Заголовки_для_печати</vt:lpstr>
      <vt:lpstr>т4!Заголовки_для_печати</vt:lpstr>
      <vt:lpstr>т6!Заголовки_для_печати</vt:lpstr>
      <vt:lpstr>'т1 '!Область_печати</vt:lpstr>
      <vt:lpstr>т2!Область_печати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2022-03-25T13:19:25Z</dcterms:modified>
</cp:coreProperties>
</file>